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1"/>
  <workbookPr codeName="ThisWorkbook"/>
  <mc:AlternateContent xmlns:mc="http://schemas.openxmlformats.org/markup-compatibility/2006">
    <mc:Choice Requires="x15">
      <x15ac:absPath xmlns:x15ac="http://schemas.microsoft.com/office/spreadsheetml/2010/11/ac" url="C:\Users\Sie asesorias\Downloads\FORMATOS ACTUALIZACION\"/>
    </mc:Choice>
  </mc:AlternateContent>
  <xr:revisionPtr revIDLastSave="0" documentId="13_ncr:1_{2ACF84B6-4E28-472E-B26A-0D617260F2EC}" xr6:coauthVersionLast="47" xr6:coauthVersionMax="47" xr10:uidLastSave="{00000000-0000-0000-0000-000000000000}"/>
  <bookViews>
    <workbookView xWindow="-120" yWindow="-120" windowWidth="20730" windowHeight="11160" tabRatio="852" activeTab="3" xr2:uid="{00000000-000D-0000-FFFF-FFFF00000000}"/>
  </bookViews>
  <sheets>
    <sheet name="Formulario 210" sheetId="18" r:id="rId1"/>
    <sheet name="Otros Impuestos" sheetId="42" r:id="rId2"/>
    <sheet name="Bienes raíces" sheetId="8" r:id="rId3"/>
    <sheet name="Vehículos" sheetId="9" r:id="rId4"/>
    <sheet name="Ingresos" sheetId="38" r:id="rId5"/>
    <sheet name="Saldo en cuentas" sheetId="39" r:id="rId6"/>
    <sheet name="Saldo  deudas" sheetId="40" r:id="rId7"/>
  </sheets>
  <externalReferences>
    <externalReference r:id="rId8"/>
    <externalReference r:id="rId9"/>
    <externalReference r:id="rId10"/>
    <externalReference r:id="rId11"/>
    <externalReference r:id="rId12"/>
    <externalReference r:id="rId13"/>
  </externalReferences>
  <definedNames>
    <definedName name="AC">#REF!</definedName>
    <definedName name="ACC">#REF!</definedName>
    <definedName name="actividades_tarifas">'[1]Actividades '!$B$12:$J$40</definedName>
    <definedName name="AD">#REF!</definedName>
    <definedName name="Año_1">#REF!</definedName>
    <definedName name="Año_2">#REF!</definedName>
    <definedName name="AOP">#REF!</definedName>
    <definedName name="_xlnm.Print_Area" localSheetId="2">'Bienes raíces'!#REF!</definedName>
    <definedName name="_xlnm.Print_Area" localSheetId="0">'Formulario 210'!$A$1:$BN$69</definedName>
    <definedName name="_xlnm.Print_Area" localSheetId="3">Vehículos!#REF!</definedName>
    <definedName name="ARL">[2]Tablas!$A$12:$B$17</definedName>
    <definedName name="AS">#REF!</definedName>
    <definedName name="BE">#REF!</definedName>
    <definedName name="Bimestralmente" comment="cada dos meses">#REF!</definedName>
    <definedName name="BP_APERTURA">#REF!</definedName>
    <definedName name="BP_Diciembre_Año_2">#REF!</definedName>
    <definedName name="BP_Enero_Año_1">#REF!</definedName>
    <definedName name="CIR">#REF!</definedName>
    <definedName name="Codigo_Ctro_Costos_Grupo">#REF!</definedName>
    <definedName name="Codigo_CtroCostos">#REF!</definedName>
    <definedName name="Codigo1">[3]Año_1!$A$1:$A$65536</definedName>
    <definedName name="Codigos_PUC">#REF!</definedName>
    <definedName name="CR">#REF!</definedName>
    <definedName name="Cuatrimestralmente" comment="cada cuatro años">#REF!</definedName>
    <definedName name="CV">#REF!</definedName>
    <definedName name="DC">#REF!</definedName>
    <definedName name="DII">[4]Normativa!$E$46:$F$55</definedName>
    <definedName name="DIP">[4]Normativa!$M$20:$N$29</definedName>
    <definedName name="ECP">#REF!</definedName>
    <definedName name="ECPC">#REF!</definedName>
    <definedName name="EFE">#REF!</definedName>
    <definedName name="EGC">[4]Normativa!$N$162:$O$171</definedName>
    <definedName name="ENGC">[4]Normativa!$J$162:$K$261</definedName>
    <definedName name="ERC">#REF!</definedName>
    <definedName name="ETC">#REF!</definedName>
    <definedName name="EYE">#REF!</definedName>
    <definedName name="GCI">[4]Normativa!$E$33:$F$42</definedName>
    <definedName name="GCII">[4]Normativa!$I$33:$J$42</definedName>
    <definedName name="GCIII">[4]Normativa!$M$33:$N$42</definedName>
    <definedName name="GIMP">#REF!</definedName>
    <definedName name="GMF">[4]Normativa!$J$59:$M$110</definedName>
    <definedName name="GTOS">#REF!</definedName>
    <definedName name="HTEFE">#REF!</definedName>
    <definedName name="IBC">'[2]EJ1  Prest. servicios'!$D$14</definedName>
    <definedName name="IBC_2">'[2]EJ2  Prest. servicios'!$D$14</definedName>
    <definedName name="IBC_3">'[2]EJ3  Prest. servicios'!$D$16</definedName>
    <definedName name="IBC_4">'[2]EJ4 Otros independientes'!$D$13</definedName>
    <definedName name="IBC_42">'[2]EJ4 Otros independientes'!$G$13</definedName>
    <definedName name="IBC_5">'[2]EJ5 Otros independientes'!$D$17</definedName>
    <definedName name="IBC_52">'[2]EJ5 Otros independientes'!$G$17</definedName>
    <definedName name="IBC_6">#REF!</definedName>
    <definedName name="IBC_62">#REF!</definedName>
    <definedName name="ID">#REF!</definedName>
    <definedName name="IGF">#REF!</definedName>
    <definedName name="Indices">[5]Datos!$D$12:$D$15</definedName>
    <definedName name="INT">#REF!</definedName>
    <definedName name="INV">#REF!</definedName>
    <definedName name="INVER">#REF!</definedName>
    <definedName name="IPA">#REF!</definedName>
    <definedName name="IPC">#REF!</definedName>
    <definedName name="IPP">[4]Normativa!$I$46:$J$55</definedName>
    <definedName name="IR">[4]Normativa!$M$46:$N$55</definedName>
    <definedName name="IVA">[4]Normativa!$E$20:$K$29</definedName>
    <definedName name="Ksact1">[3]Año_1!$F$1:$F$65536</definedName>
    <definedName name="ListMonths">[6]Datos!$C$36:$C$47</definedName>
    <definedName name="MP">#REF!</definedName>
    <definedName name="MPD">#REF!</definedName>
    <definedName name="MSG_MACRO">"Debe habilitar las macros"</definedName>
    <definedName name="NGC">[4]Normativa!$E$59:$F$158</definedName>
    <definedName name="NIT">#REF!</definedName>
    <definedName name="OAF">#REF!</definedName>
    <definedName name="OIE">#REF!</definedName>
    <definedName name="PB">#REF!</definedName>
    <definedName name="PBG">#REF!</definedName>
    <definedName name="Periodo" comment="perido de pago">#REF!</definedName>
    <definedName name="PN">[4]Normativa!$E$162:$F$261</definedName>
    <definedName name="ppc">#REF!</definedName>
    <definedName name="PPYE">#REF!</definedName>
    <definedName name="PR">#REF!</definedName>
    <definedName name="PRLA">[4]Normativa!$J$368:$K$467</definedName>
    <definedName name="PUC">#REF!:#REF!</definedName>
    <definedName name="Razon_Social">#REF!</definedName>
    <definedName name="RES">#REF!</definedName>
    <definedName name="RM">#REF!</definedName>
    <definedName name="RT">[4]Normativa!$E$7:$Q$16</definedName>
    <definedName name="RTI">#REF!</definedName>
    <definedName name="SalInicial_20091231">#REF!</definedName>
    <definedName name="SalMin">#REF!</definedName>
    <definedName name="seleccion" comment="seleccion de periodo de pago">#REF!</definedName>
    <definedName name="SIM">[4]Normativa!$P$20:$V$29</definedName>
    <definedName name="SMMLV">'[2]EJ1  Prest. servicios'!$D$8</definedName>
    <definedName name="SMMLV_2">'[2]EJ2  Prest. servicios'!$D$8</definedName>
    <definedName name="SMMLV_3">'[2]EJ3  Prest. servicios'!$D$10</definedName>
    <definedName name="SMMLV_4">'[2]EJ4 Otros independientes'!$D$5</definedName>
    <definedName name="SMMLV_5">'[2]EJ5 Otros independientes'!$D$9</definedName>
    <definedName name="SMMLV_6">#REF!</definedName>
    <definedName name="SSI">[4]Normativa!$E$265:$F$364</definedName>
    <definedName name="SSII">[4]Normativa!$J$265:$K$364</definedName>
    <definedName name="TEE">[4]Normativa!$E$368:$F$467</definedName>
    <definedName name="transporte">[2]Tablas!$F$27:$K$33</definedName>
    <definedName name="VPND">#REF!</definedName>
    <definedName name="VR">#REF!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4" i="18" l="1"/>
  <c r="AM24" i="18"/>
  <c r="H25" i="9" l="1"/>
  <c r="G25" i="9"/>
  <c r="F25" i="9"/>
  <c r="I23" i="9"/>
  <c r="J23" i="9" s="1"/>
  <c r="M23" i="9" s="1"/>
  <c r="L21" i="9"/>
  <c r="L25" i="9" s="1"/>
  <c r="I21" i="9"/>
  <c r="B8" i="9"/>
  <c r="B7" i="9"/>
  <c r="B5" i="9"/>
  <c r="B4" i="9"/>
  <c r="B3" i="9"/>
  <c r="J57" i="8"/>
  <c r="G57" i="8"/>
  <c r="L50" i="8"/>
  <c r="H50" i="8"/>
  <c r="I50" i="8" s="1"/>
  <c r="K50" i="8" s="1"/>
  <c r="M50" i="8" s="1"/>
  <c r="E50" i="8"/>
  <c r="D50" i="8"/>
  <c r="C50" i="8"/>
  <c r="L43" i="8"/>
  <c r="L57" i="8" s="1"/>
  <c r="H43" i="8"/>
  <c r="I43" i="8" s="1"/>
  <c r="E43" i="8"/>
  <c r="D43" i="8"/>
  <c r="C43" i="8"/>
  <c r="B43" i="8"/>
  <c r="E33" i="8"/>
  <c r="N28" i="8"/>
  <c r="K28" i="8"/>
  <c r="H28" i="8"/>
  <c r="G28" i="8"/>
  <c r="I21" i="8"/>
  <c r="J21" i="8" s="1"/>
  <c r="L21" i="8" s="1"/>
  <c r="O21" i="8" s="1"/>
  <c r="I14" i="8"/>
  <c r="R54" i="18"/>
  <c r="R55" i="18" s="1"/>
  <c r="AW53" i="18"/>
  <c r="AW54" i="18" s="1"/>
  <c r="AW47" i="18"/>
  <c r="AW48" i="18" s="1"/>
  <c r="AW49" i="18" s="1"/>
  <c r="AW44" i="18"/>
  <c r="AW40" i="18"/>
  <c r="AW41" i="18" s="1"/>
  <c r="AW42" i="18" s="1"/>
  <c r="R40" i="18"/>
  <c r="R41" i="18" s="1"/>
  <c r="R42" i="18" s="1"/>
  <c r="R43" i="18" s="1"/>
  <c r="R44" i="18" s="1"/>
  <c r="R45" i="18" s="1"/>
  <c r="R46" i="18" s="1"/>
  <c r="R47" i="18" s="1"/>
  <c r="R48" i="18" s="1"/>
  <c r="R49" i="18" s="1"/>
  <c r="R50" i="18" s="1"/>
  <c r="I28" i="8" l="1"/>
  <c r="J14" i="8"/>
  <c r="J28" i="8" s="1"/>
  <c r="I25" i="9"/>
  <c r="J21" i="9"/>
  <c r="I57" i="8"/>
  <c r="K43" i="8"/>
  <c r="L14" i="8"/>
  <c r="AZ28" i="18"/>
  <c r="AZ31" i="18"/>
  <c r="S46" i="18"/>
  <c r="AM31" i="18"/>
  <c r="J25" i="9" l="1"/>
  <c r="M21" i="9"/>
  <c r="M25" i="9" s="1"/>
  <c r="L28" i="8"/>
  <c r="O14" i="8"/>
  <c r="O28" i="8" s="1"/>
  <c r="K57" i="8"/>
  <c r="M43" i="8"/>
  <c r="M57" i="8" s="1"/>
  <c r="Y28" i="18"/>
  <c r="S41" i="18"/>
  <c r="AM28" i="18"/>
  <c r="O24" i="18"/>
  <c r="O31" i="18"/>
  <c r="Y24" i="18"/>
  <c r="AZ34" i="18"/>
  <c r="AZ24" i="18"/>
  <c r="S43" i="18" l="1"/>
  <c r="Y31" i="18"/>
  <c r="O28" i="18" l="1"/>
  <c r="Y33" i="18" l="1"/>
  <c r="O36" i="18" l="1"/>
  <c r="AZ36" i="18" l="1"/>
  <c r="Y36" i="18"/>
  <c r="AM34" i="18" l="1"/>
  <c r="AM33" i="18" l="1"/>
  <c r="AM36" i="18" l="1"/>
  <c r="AM37" i="18" l="1"/>
  <c r="AM38" i="18" l="1"/>
  <c r="AX44" i="18" l="1"/>
  <c r="BB46" i="18" l="1"/>
  <c r="AX47" i="18" l="1"/>
  <c r="AX1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author>
  </authors>
  <commentList>
    <comment ref="O28" authorId="0" shapeId="0" xr:uid="{00000000-0006-0000-0200-000001000000}">
      <text>
        <r>
          <rPr>
            <sz val="9"/>
            <color rgb="FF000000"/>
            <rFont val="Tahoma"/>
            <family val="2"/>
          </rPr>
          <t xml:space="preserve">Este incremento que sufren los bienes raíces, y que no corresponde a un mayor valor en dinero destinado para ello, es entonces un factor que se deberá tomar en cuenta para explicar el incremento que se pueda producir entre el patrimonio liquido a dic.31 de </t>
        </r>
        <r>
          <rPr>
            <sz val="9"/>
            <color indexed="10"/>
            <rFont val="Tahoma"/>
            <family val="2"/>
          </rPr>
          <t>2022</t>
        </r>
        <r>
          <rPr>
            <sz val="9"/>
            <color rgb="FF000000"/>
            <rFont val="Tahoma"/>
            <family val="2"/>
          </rPr>
          <t xml:space="preserve"> y el patrimonio líquido a dic. 31 de</t>
        </r>
        <r>
          <rPr>
            <sz val="9"/>
            <color indexed="10"/>
            <rFont val="Tahoma"/>
            <family val="2"/>
          </rPr>
          <t xml:space="preserve"> 2023 (ver anexo de "Conciliación patrimonial").</t>
        </r>
      </text>
    </comment>
    <comment ref="M43" authorId="0" shapeId="0" xr:uid="{00000000-0006-0000-0200-000002000000}">
      <text>
        <r>
          <rPr>
            <sz val="9"/>
            <color rgb="FF000000"/>
            <rFont val="Tahoma"/>
            <family val="2"/>
          </rPr>
          <t xml:space="preserve">Como este valor que se obtiene con esta segunda opción es muy elevado en comparación con el que se obtiene usando la primera opción, y sabiendo que quizás el bien solo se vendería por los valores obtenidos en la primera opción, lo lógico es entonces que el bien raíz se declare por el valor obtenido en la primera opción. De lo contrario, lo que se haría sería inflar innecesariamente el patrimonio bruto y el liquido a </t>
        </r>
        <r>
          <rPr>
            <sz val="9"/>
            <color rgb="FFDD0806"/>
            <rFont val="Tahoma"/>
            <family val="2"/>
          </rPr>
          <t xml:space="preserve">diciembre de 2023 (lo cual podría implicar caer en los topes del impuesto al patrimonio de la Ley 2277 de 2022).
</t>
        </r>
        <r>
          <rPr>
            <sz val="9"/>
            <color rgb="FF000000"/>
            <rFont val="Tahoma"/>
            <family val="2"/>
          </rPr>
          <t xml:space="preserve">Pero, si el bien raíz sí se piensa vender por un precio alto en el </t>
        </r>
        <r>
          <rPr>
            <sz val="9"/>
            <color rgb="FFDD0806"/>
            <rFont val="Tahoma"/>
            <family val="2"/>
          </rPr>
          <t xml:space="preserve">2024 </t>
        </r>
        <r>
          <rPr>
            <sz val="9"/>
            <color rgb="FF000000"/>
            <rFont val="Tahoma"/>
            <family val="2"/>
          </rPr>
          <t xml:space="preserve">(y sabiendo en especial lo que contempla el </t>
        </r>
        <r>
          <rPr>
            <sz val="9"/>
            <color rgb="FFDD0806"/>
            <rFont val="Tahoma"/>
            <family val="2"/>
          </rPr>
          <t>art. 90 del ET, luego de ser modificado con el art. 61 de la Ley 2010 de 2019)</t>
        </r>
        <r>
          <rPr>
            <sz val="9"/>
            <color rgb="FF000000"/>
            <rFont val="Tahoma"/>
            <family val="2"/>
          </rPr>
          <t xml:space="preserve">, entonces puede ser necesario aplicar esta opción 2 al cierre del </t>
        </r>
        <r>
          <rPr>
            <sz val="9"/>
            <color rgb="FFDD0806"/>
            <rFont val="Tahoma"/>
            <family val="2"/>
          </rPr>
          <t xml:space="preserve">2023. 
</t>
        </r>
        <r>
          <rPr>
            <sz val="9"/>
            <color rgb="FF000000"/>
            <rFont val="Tahoma"/>
            <family val="2"/>
          </rPr>
          <t>Además, es claro que si, por ejemplo, en el</t>
        </r>
        <r>
          <rPr>
            <sz val="9"/>
            <color rgb="FFFF0000"/>
            <rFont val="Tahoma"/>
            <family val="2"/>
          </rPr>
          <t xml:space="preserve"> 2024 </t>
        </r>
        <r>
          <rPr>
            <sz val="9"/>
            <color rgb="FF000000"/>
            <rFont val="Tahoma"/>
            <family val="2"/>
          </rPr>
          <t>se piensa vender un solo bien raíz y conservar el otro, entonces el contribuyente puede dejar declarado con la opción 1 aquel que no piensa vender y aplicarle la opción 2 solo a aquel que sí quiere vender, pues la norma no lo prohíbe (es decir, a cada bien raíz se le puede declarar de forma individualizada con la opción que más convenga).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author>
    <author>\</author>
  </authors>
  <commentList>
    <comment ref="B12" authorId="0" shapeId="0" xr:uid="{00000000-0006-0000-0300-000001000000}">
      <text>
        <r>
          <rPr>
            <sz val="9"/>
            <color indexed="81"/>
            <rFont val="Tahoma"/>
            <family val="2"/>
          </rPr>
          <t xml:space="preserve">Ver artículo 267 del ET.
</t>
        </r>
      </text>
    </comment>
    <comment ref="H15" authorId="1" shapeId="0" xr:uid="{00000000-0006-0000-0300-000002000000}">
      <text>
        <r>
          <rPr>
            <sz val="9"/>
            <color indexed="81"/>
            <rFont val="Tahoma"/>
            <family val="2"/>
          </rPr>
          <t xml:space="preserve">Este "reajuste" es </t>
        </r>
        <r>
          <rPr>
            <sz val="9"/>
            <color indexed="10"/>
            <rFont val="Tahoma"/>
            <family val="2"/>
          </rPr>
          <t>opcional</t>
        </r>
        <r>
          <rPr>
            <sz val="9"/>
            <color indexed="81"/>
            <rFont val="Tahoma"/>
            <family val="2"/>
          </rPr>
          <t xml:space="preserve">, y además, no se reporta con contrapartida entre las cuentas de los "ingresos del período". Simplemente es un reajuste que hace incrementar el valor bruto del activo y por ende se ve el incremento directamente en el patrimonio </t>
        </r>
        <r>
          <rPr>
            <b/>
            <sz val="9"/>
            <color indexed="81"/>
            <rFont val="Tahoma"/>
            <family val="2"/>
          </rPr>
          <t>líquido</t>
        </r>
        <r>
          <rPr>
            <sz val="9"/>
            <color indexed="81"/>
            <rFont val="Tahoma"/>
            <family val="2"/>
          </rPr>
          <t xml:space="preserve"> a diciembre 31 (es un factor a tomar en cuenta como "incrementador" del patrimonio liquido en la "conciliación patrimonial").
Los que decidan aplicarlo, lo harían básicamente porque piensan vender el activo posteriormente por un precio de venta alto y en consecuencia necesitan irle formando más costo fiscal al activo y con ello rebajar la futura utilidad en la venta del mismo. Pero si el precio de venta va a ser pequeño, no se haría necesario irle aumento el costo al activo con estos reajustes. 
Además, si cuando lo vendan se llega a producir una pérdida, la parte de dicha pérdida que corresponda a los reajustes fiscales que tenía acumulado el activo en su costo fiscal hasta la fecha de venta sería una pérdida no aceptada fiscalmente (ver artículo 149 del ET).
</t>
        </r>
      </text>
    </comment>
    <comment ref="I15" authorId="0" shapeId="0" xr:uid="{00000000-0006-0000-0300-000003000000}">
      <text>
        <r>
          <rPr>
            <sz val="9"/>
            <color rgb="FF000000"/>
            <rFont val="Tahoma"/>
            <family val="2"/>
          </rPr>
          <t xml:space="preserve">Los no obligados a llevar contabilidad no le pueden calcular "depreciación" a sus activos pues eso solo lo pueden hacer los obligados a llevar contabilidad (ver el artículo 128 del ET). 
</t>
        </r>
      </text>
    </comment>
    <comment ref="J15" authorId="0" shapeId="0" xr:uid="{00000000-0006-0000-0300-000004000000}">
      <text>
        <r>
          <rPr>
            <sz val="9"/>
            <color rgb="FF000000"/>
            <rFont val="Tahoma"/>
            <family val="2"/>
          </rPr>
          <t xml:space="preserve">Para definir el valor patrimonial, </t>
        </r>
        <r>
          <rPr>
            <sz val="9"/>
            <color rgb="FFDD0806"/>
            <rFont val="Tahoma"/>
            <family val="2"/>
          </rPr>
          <t>no se tienen que hacer comparaciones entre el costo fiscal a diciembre de 2023 y el avalúo del Ministerio de Transporte para el año 2023.</t>
        </r>
        <r>
          <rPr>
            <sz val="9"/>
            <color rgb="FF000000"/>
            <rFont val="Tahoma"/>
            <family val="2"/>
          </rPr>
          <t xml:space="preserve"> Siempre el valor patrimonial será el mismo costo fiscal (ver artículo 267 del ET).
</t>
        </r>
      </text>
    </comment>
    <comment ref="M25" authorId="0" shapeId="0" xr:uid="{00000000-0006-0000-0300-000005000000}">
      <text>
        <r>
          <rPr>
            <sz val="9"/>
            <color rgb="FF000000"/>
            <rFont val="Tahoma"/>
            <family val="2"/>
          </rPr>
          <t>Este incremento que sufren los vehículos, y que no corresponde a un mayor valor en dinero destinado para ello, es entonces un factor que se deberá tomar en cuenta para explicar el incremento que se pueda producir entre el patrimonio liquido a dic. 31 de</t>
        </r>
        <r>
          <rPr>
            <sz val="9"/>
            <color rgb="FFDD0806"/>
            <rFont val="Tahoma"/>
            <family val="2"/>
          </rPr>
          <t xml:space="preserve"> 2022 </t>
        </r>
        <r>
          <rPr>
            <sz val="9"/>
            <color rgb="FF000000"/>
            <rFont val="Tahoma"/>
            <family val="2"/>
          </rPr>
          <t xml:space="preserve">y el patrimonio líquido a dic. 31 de </t>
        </r>
        <r>
          <rPr>
            <sz val="9"/>
            <color rgb="FFDD0806"/>
            <rFont val="Tahoma"/>
            <family val="2"/>
          </rPr>
          <t>2023. (ver anexo de "Conciliación patrimonial").</t>
        </r>
      </text>
    </comment>
  </commentList>
</comments>
</file>

<file path=xl/sharedStrings.xml><?xml version="1.0" encoding="utf-8"?>
<sst xmlns="http://schemas.openxmlformats.org/spreadsheetml/2006/main" count="249" uniqueCount="220">
  <si>
    <t>Privada</t>
  </si>
  <si>
    <t xml:space="preserve">1. Año </t>
  </si>
  <si>
    <t>6. DV</t>
  </si>
  <si>
    <t>7. Primer apellido</t>
  </si>
  <si>
    <t xml:space="preserve">8. Segundo apellido </t>
  </si>
  <si>
    <t>9. Primer nombre</t>
  </si>
  <si>
    <t xml:space="preserve">10. Otros nombres </t>
  </si>
  <si>
    <t>-</t>
  </si>
  <si>
    <t>Patrimonio</t>
  </si>
  <si>
    <t>Deudas</t>
  </si>
  <si>
    <t>Impuesto de ganancias ocasionales</t>
  </si>
  <si>
    <t>Sanciones</t>
  </si>
  <si>
    <t>997. Espacio para uso exclusivo para el sello de la entidad recaudadora</t>
  </si>
  <si>
    <t>(Fecha efectiva de la transacción)</t>
  </si>
  <si>
    <t xml:space="preserve">980. Pago Total </t>
  </si>
  <si>
    <t>Firma del declarante o de quien lo representa</t>
  </si>
  <si>
    <t>$</t>
  </si>
  <si>
    <t>Ganancias ocasionales no gravadas y exentas</t>
  </si>
  <si>
    <t>No orden</t>
  </si>
  <si>
    <t>fiscal</t>
  </si>
  <si>
    <t>compras</t>
  </si>
  <si>
    <t>Patrimonial</t>
  </si>
  <si>
    <t>teórica</t>
  </si>
  <si>
    <t>para</t>
  </si>
  <si>
    <t xml:space="preserve">año </t>
  </si>
  <si>
    <t>Total</t>
  </si>
  <si>
    <t xml:space="preserve"> en la</t>
  </si>
  <si>
    <t>valor</t>
  </si>
  <si>
    <t>patrimonial</t>
  </si>
  <si>
    <t xml:space="preserve">la tabla </t>
  </si>
  <si>
    <t xml:space="preserve">publicada </t>
  </si>
  <si>
    <t>para el art.73</t>
  </si>
  <si>
    <t>Matricula</t>
  </si>
  <si>
    <t>Inmobiliaria</t>
  </si>
  <si>
    <t>Predial</t>
  </si>
  <si>
    <t>Catastral</t>
  </si>
  <si>
    <t>reajustado</t>
  </si>
  <si>
    <t>(o mejoras)</t>
  </si>
  <si>
    <t>370-0232222</t>
  </si>
  <si>
    <t>B-45678888</t>
  </si>
  <si>
    <t>urbanización PACARA III ubicado en la AV 20HN  52 AN 34</t>
  </si>
  <si>
    <t>de Cali (fue adquirido por compra hecha a  Carmen Parias</t>
  </si>
  <si>
    <t xml:space="preserve">de Buitrago y Julio Cesar Buitriago, mediante EP 1985 de </t>
  </si>
  <si>
    <t>abril 6 de 1994, por un costo de adquisición de 13.000.000</t>
  </si>
  <si>
    <t>50N-20217044</t>
  </si>
  <si>
    <t>costo</t>
  </si>
  <si>
    <t>adiciones</t>
  </si>
  <si>
    <t>fiscal a</t>
  </si>
  <si>
    <t>y mejoras</t>
  </si>
  <si>
    <t>hechas</t>
  </si>
  <si>
    <t>hasta</t>
  </si>
  <si>
    <t>Placa</t>
  </si>
  <si>
    <t>teorica</t>
  </si>
  <si>
    <t>CBD 845 Cali</t>
  </si>
  <si>
    <t>BGH 026 Bogotá</t>
  </si>
  <si>
    <t>Las mejoras y adecuaciones hechas entre 1994 y los años</t>
  </si>
  <si>
    <t>años siguientes fueron de 22.000.000)</t>
  </si>
  <si>
    <t xml:space="preserve">ANEXOS DECLARACIÓN DE RENTA </t>
  </si>
  <si>
    <t>Datos básicos</t>
  </si>
  <si>
    <t>Descripción</t>
  </si>
  <si>
    <t>declaración</t>
  </si>
  <si>
    <t>(ver parágrafo del</t>
  </si>
  <si>
    <t>más contribuciones</t>
  </si>
  <si>
    <t>por valorización</t>
  </si>
  <si>
    <t>(art. 277 ET)</t>
  </si>
  <si>
    <t>4. Número de formulario</t>
  </si>
  <si>
    <t>Datos Declarante</t>
  </si>
  <si>
    <t>5. Número de Identificación Tributaria (NIT)</t>
  </si>
  <si>
    <t>junio 30 de 2011</t>
  </si>
  <si>
    <t>art.1 del dec.2714</t>
  </si>
  <si>
    <t>de dic. de 2012)</t>
  </si>
  <si>
    <t>a dic. 31/2011</t>
  </si>
  <si>
    <t>del 2012</t>
  </si>
  <si>
    <t>Donaciones</t>
  </si>
  <si>
    <t>Costo original de adquisición</t>
  </si>
  <si>
    <t>Matricula inmobiliaria</t>
  </si>
  <si>
    <t>Numero predial</t>
  </si>
  <si>
    <t>01-0067-0020</t>
  </si>
  <si>
    <t>Costos por ganancias ocasionales</t>
  </si>
  <si>
    <r>
      <t xml:space="preserve">a dic. 31 de </t>
    </r>
    <r>
      <rPr>
        <b/>
        <sz val="10"/>
        <color indexed="10"/>
        <rFont val="Arial"/>
        <family val="2"/>
      </rPr>
      <t>2012</t>
    </r>
  </si>
  <si>
    <r>
      <rPr>
        <b/>
        <sz val="10"/>
        <color indexed="10"/>
        <rFont val="Arial"/>
        <family val="2"/>
      </rPr>
      <t xml:space="preserve">2012 </t>
    </r>
    <r>
      <rPr>
        <b/>
        <sz val="10"/>
        <rFont val="Arial"/>
        <family val="2"/>
      </rPr>
      <t>según</t>
    </r>
  </si>
  <si>
    <r>
      <t xml:space="preserve">dic.31 de </t>
    </r>
    <r>
      <rPr>
        <b/>
        <sz val="10"/>
        <color indexed="10"/>
        <rFont val="Arial"/>
        <family val="2"/>
      </rPr>
      <t>2012</t>
    </r>
  </si>
  <si>
    <r>
      <t xml:space="preserve">a dic. de </t>
    </r>
    <r>
      <rPr>
        <b/>
        <sz val="10"/>
        <color indexed="10"/>
        <rFont val="Arial"/>
        <family val="2"/>
      </rPr>
      <t>2012</t>
    </r>
  </si>
  <si>
    <r>
      <t xml:space="preserve">dic. de </t>
    </r>
    <r>
      <rPr>
        <b/>
        <sz val="10"/>
        <color indexed="10"/>
        <rFont val="Arial"/>
        <family val="2"/>
      </rPr>
      <t>2012</t>
    </r>
  </si>
  <si>
    <t>Ingresos no constitutivos de renta</t>
  </si>
  <si>
    <t>Rentas de trabajo</t>
  </si>
  <si>
    <t>Ingresos brutos por rentas de pensiones del país y del exterior</t>
  </si>
  <si>
    <t>Rentas exentas de pensiones</t>
  </si>
  <si>
    <t>Rentas de capital</t>
  </si>
  <si>
    <t>Devoluciones, rebajas y descuentos</t>
  </si>
  <si>
    <t>982 Código Contador</t>
  </si>
  <si>
    <t>Firma Contador</t>
  </si>
  <si>
    <t>994. Con salvedades</t>
  </si>
  <si>
    <t>983. No. Tarjeta profesional</t>
  </si>
  <si>
    <t>Rentas no laborales</t>
  </si>
  <si>
    <t>1a. Subcédula año 2017 y siguientes numeral 3 art. 49 del ET</t>
  </si>
  <si>
    <t>Ingresos por ganancias ocasionales del país y del exterior</t>
  </si>
  <si>
    <t>Impuestos pagados en el exterior</t>
  </si>
  <si>
    <t>Descuento por impuestos pagados en el exterior por ganancias ocasionales</t>
  </si>
  <si>
    <t>Menos: Anticipo renta liquidado año gravable anterior</t>
  </si>
  <si>
    <t>Menos: Saldo a favor del año gravable anterior sin solicitud de devolución y/o compensación</t>
  </si>
  <si>
    <t>Más: Anticipo renta para el año gravable siguiente</t>
  </si>
  <si>
    <t>BIENES RAÍCES</t>
  </si>
  <si>
    <t>VEHÍCULOS</t>
  </si>
  <si>
    <t>No Orden</t>
  </si>
  <si>
    <t>Automóvil Mazda 3 modelo 2005 color estrato perla</t>
  </si>
  <si>
    <t>2a. Subcédula año 2017 y siguientes parágrafo 2 art. 49 del ET</t>
  </si>
  <si>
    <t>Si es una corrección indique:     25 Cód.</t>
  </si>
  <si>
    <t>26. Numero de formulario anterior</t>
  </si>
  <si>
    <t>Cédula General</t>
  </si>
  <si>
    <t>Rentas gravables</t>
  </si>
  <si>
    <t>Cédula de dividendos y participaciones</t>
  </si>
  <si>
    <t>Concepto/rentas</t>
  </si>
  <si>
    <t>27. Fracción de año gravable siguiente</t>
  </si>
  <si>
    <t>Total patrimonio líquido</t>
  </si>
  <si>
    <t>Ingresos brutos</t>
  </si>
  <si>
    <t>Costos y deducciones procedentes</t>
  </si>
  <si>
    <t>Renta líquida</t>
  </si>
  <si>
    <t>Rentas líquidas pasivas ECE</t>
  </si>
  <si>
    <t>Rentas exentas</t>
  </si>
  <si>
    <t>Deducciones imputables</t>
  </si>
  <si>
    <t>Aportes voluntarios AFC, FVP y/o AVC</t>
  </si>
  <si>
    <t>Otras rentas exentas</t>
  </si>
  <si>
    <t>Total rentas exentas</t>
  </si>
  <si>
    <t>Intereses de vivienda</t>
  </si>
  <si>
    <t>Otras deducciones imputables</t>
  </si>
  <si>
    <t>Total deducciones imputables</t>
  </si>
  <si>
    <t>Renta líquida ordinaria del ejercicio</t>
  </si>
  <si>
    <t>Pérdida líquida del ejercicio</t>
  </si>
  <si>
    <t>Compensaciones por pérdidas</t>
  </si>
  <si>
    <t>Renta líquida ordinaria</t>
  </si>
  <si>
    <t>Cédula de pensiones</t>
  </si>
  <si>
    <t>Renta líquida (99-100)</t>
  </si>
  <si>
    <t>Renta líquida gravable cédula de pensiones (101-102)</t>
  </si>
  <si>
    <t>Renta líquida ordinaria año 2016 y anteriores (104-105)</t>
  </si>
  <si>
    <t>Rentas exentas dividendos recibidos de ECE y/o recibidos del exterior, de la casilla 109</t>
  </si>
  <si>
    <t>Ganancias ocasionales</t>
  </si>
  <si>
    <t>Impuesto sobre las rentas líquidas gravables</t>
  </si>
  <si>
    <t>Por dividendos y participaciones año 2016 (base casilla 106)</t>
  </si>
  <si>
    <t>Dividendos y participaciones 2016 y anteriores, y otros</t>
  </si>
  <si>
    <t>Total patrimonio bruto</t>
  </si>
  <si>
    <t>Compensación pérdidas año 2018 y anteriores</t>
  </si>
  <si>
    <t>Renta presuntiva</t>
  </si>
  <si>
    <t>Menos: Retenciones año gravable a declarar</t>
  </si>
  <si>
    <t>28. Uno por ciento (1%) de compras con factura electrónica</t>
  </si>
  <si>
    <t>Renta líquida gravable (Cédula general o renta presuntiva, de pensiones y de dividendos y participaciones, art. 241 ET)</t>
  </si>
  <si>
    <t>Por dividendos y participaciones año 2017 y siguientes, 2a Subcédula (base casilla 108)</t>
  </si>
  <si>
    <t>Dividendos particip. y otros</t>
  </si>
  <si>
    <t>Total Desc. Trib. (suma 122 a 124)</t>
  </si>
  <si>
    <t>Impuesto neto de renta (121-125)</t>
  </si>
  <si>
    <t>Descuentos tributarios</t>
  </si>
  <si>
    <t>Total impuesto a cargo (126+127-128)</t>
  </si>
  <si>
    <t>Número de dependientes económicos</t>
  </si>
  <si>
    <t>Dividendos y participaciones recibidas del exterior</t>
  </si>
  <si>
    <t>Adicion por dependientes a la casilla 92</t>
  </si>
  <si>
    <t>Aporte voluntario (art. 244-1 del ET)</t>
  </si>
  <si>
    <r>
      <t xml:space="preserve">PRIMER OPCIÓN PARA DETERMINAR EL VALOR PATRIMONIAL A DIC 31 DE </t>
    </r>
    <r>
      <rPr>
        <b/>
        <sz val="10"/>
        <color indexed="10"/>
        <rFont val="Arial"/>
        <family val="2"/>
      </rPr>
      <t>2023</t>
    </r>
  </si>
  <si>
    <r>
      <t xml:space="preserve">Costo fiscal reajustado a Dic 31 del </t>
    </r>
    <r>
      <rPr>
        <b/>
        <sz val="10"/>
        <color indexed="10"/>
        <rFont val="Arial"/>
        <family val="2"/>
      </rPr>
      <t>2022</t>
    </r>
  </si>
  <si>
    <r>
      <t xml:space="preserve">Costo de compras (y/o mejoras) del </t>
    </r>
    <r>
      <rPr>
        <b/>
        <sz val="10"/>
        <color indexed="10"/>
        <rFont val="Arial"/>
        <family val="2"/>
      </rPr>
      <t>2023</t>
    </r>
  </si>
  <si>
    <r>
      <t xml:space="preserve">Reajuste fiscal </t>
    </r>
    <r>
      <rPr>
        <b/>
        <sz val="10"/>
        <color indexed="10"/>
        <rFont val="Arial"/>
        <family val="2"/>
      </rPr>
      <t>2023</t>
    </r>
  </si>
  <si>
    <r>
      <t xml:space="preserve">Costo fiscal ajustado a Dic. 31 del </t>
    </r>
    <r>
      <rPr>
        <b/>
        <sz val="10"/>
        <color indexed="10"/>
        <rFont val="Arial"/>
        <family val="2"/>
      </rPr>
      <t>2023</t>
    </r>
  </si>
  <si>
    <r>
      <t xml:space="preserve">Avalúo catastral (o auto avalúo catastral) de </t>
    </r>
    <r>
      <rPr>
        <b/>
        <sz val="10"/>
        <color indexed="10"/>
        <rFont val="Arial"/>
        <family val="2"/>
      </rPr>
      <t>2023</t>
    </r>
  </si>
  <si>
    <r>
      <t xml:space="preserve">Valor patrimonial a Dic. 31 del </t>
    </r>
    <r>
      <rPr>
        <b/>
        <sz val="10"/>
        <color indexed="10"/>
        <rFont val="Arial"/>
        <family val="2"/>
      </rPr>
      <t xml:space="preserve">2023 </t>
    </r>
    <r>
      <rPr>
        <b/>
        <sz val="10"/>
        <rFont val="Arial"/>
        <family val="2"/>
      </rPr>
      <t>(art. 277 ET)</t>
    </r>
  </si>
  <si>
    <r>
      <t xml:space="preserve">Valor patrimonial a Dic. 31 del año anterior </t>
    </r>
    <r>
      <rPr>
        <b/>
        <sz val="10"/>
        <color indexed="10"/>
        <rFont val="Arial"/>
        <family val="2"/>
      </rPr>
      <t>2022</t>
    </r>
  </si>
  <si>
    <r>
      <t xml:space="preserve">Variación teórica para el año </t>
    </r>
    <r>
      <rPr>
        <b/>
        <sz val="10"/>
        <color indexed="10"/>
        <rFont val="Arial"/>
        <family val="2"/>
      </rPr>
      <t>2023</t>
    </r>
  </si>
  <si>
    <r>
      <t xml:space="preserve">SEGUNDA OPCIÓN PARA DETERMINAR EL VALOR PATRIMONIAL A DIC. 31 DE </t>
    </r>
    <r>
      <rPr>
        <b/>
        <sz val="10"/>
        <color indexed="10"/>
        <rFont val="Arial"/>
        <family val="2"/>
      </rPr>
      <t>2023</t>
    </r>
  </si>
  <si>
    <r>
      <t xml:space="preserve">Subtotal costo fiscal a Dic. 31 del </t>
    </r>
    <r>
      <rPr>
        <b/>
        <sz val="10"/>
        <color indexed="10"/>
        <rFont val="Arial"/>
        <family val="2"/>
      </rPr>
      <t>2023</t>
    </r>
  </si>
  <si>
    <r>
      <t xml:space="preserve">Avalúo catastral (o autoavalúo catastral) del </t>
    </r>
    <r>
      <rPr>
        <b/>
        <sz val="10"/>
        <color indexed="10"/>
        <rFont val="Arial"/>
        <family val="2"/>
      </rPr>
      <t>2023</t>
    </r>
  </si>
  <si>
    <r>
      <t xml:space="preserve">Valor patrimonial a diciembre 31 de </t>
    </r>
    <r>
      <rPr>
        <b/>
        <sz val="10"/>
        <color indexed="10"/>
        <rFont val="Arial"/>
        <family val="2"/>
      </rPr>
      <t>2023</t>
    </r>
  </si>
  <si>
    <r>
      <t xml:space="preserve">Factor aplicable en el </t>
    </r>
    <r>
      <rPr>
        <b/>
        <sz val="10"/>
        <color indexed="10"/>
        <rFont val="Arial"/>
        <family val="2"/>
      </rPr>
      <t>2023</t>
    </r>
  </si>
  <si>
    <r>
      <t xml:space="preserve">Operaciones durante </t>
    </r>
    <r>
      <rPr>
        <b/>
        <sz val="11"/>
        <color indexed="10"/>
        <rFont val="Arial"/>
        <family val="2"/>
      </rPr>
      <t>2023</t>
    </r>
  </si>
  <si>
    <r>
      <t xml:space="preserve">Costo compras </t>
    </r>
    <r>
      <rPr>
        <b/>
        <sz val="10"/>
        <color indexed="10"/>
        <rFont val="Arial"/>
        <family val="2"/>
      </rPr>
      <t>2023</t>
    </r>
  </si>
  <si>
    <r>
      <t xml:space="preserve">Variación patrimonial para </t>
    </r>
    <r>
      <rPr>
        <b/>
        <sz val="11"/>
        <color indexed="10"/>
        <rFont val="Arial"/>
        <family val="2"/>
      </rPr>
      <t>2023</t>
    </r>
  </si>
  <si>
    <r>
      <t>Variación teórica para el año</t>
    </r>
    <r>
      <rPr>
        <b/>
        <sz val="10"/>
        <color indexed="10"/>
        <rFont val="Arial"/>
        <family val="2"/>
      </rPr>
      <t xml:space="preserve"> 2023</t>
    </r>
  </si>
  <si>
    <r>
      <t>Camioneta Chevrolet LUV modelo 86 color gris. Compra en junio</t>
    </r>
    <r>
      <rPr>
        <sz val="10"/>
        <color indexed="10"/>
        <rFont val="Arial"/>
        <family val="2"/>
      </rPr>
      <t xml:space="preserve"> 2023</t>
    </r>
  </si>
  <si>
    <r>
      <t xml:space="preserve">Valor patrimonial a Dic. 31 del año </t>
    </r>
    <r>
      <rPr>
        <b/>
        <sz val="10"/>
        <color indexed="10"/>
        <rFont val="Arial"/>
        <family val="2"/>
      </rPr>
      <t>2022</t>
    </r>
  </si>
  <si>
    <t>Anexo: bienes raíces</t>
  </si>
  <si>
    <t>Anexo: vehículos</t>
  </si>
  <si>
    <t>12. Cód. Direc. Seccional</t>
  </si>
  <si>
    <t>Declaración de renta y complementario</t>
  </si>
  <si>
    <t>24. Actividad económica principal</t>
  </si>
  <si>
    <t>Rentas por honorarios y compensaciones de servicios personales sujetos a costos y gastos y NO a las rentas exentas del numeral 10 del artículo 206 del ET</t>
  </si>
  <si>
    <t>Compensación por exceso de renta presuntiva</t>
  </si>
  <si>
    <t>Ganancias ocasionales gravables (si 112-113-114 es mayor a cero, de lo contrario cero)</t>
  </si>
  <si>
    <t>Liquidación privada</t>
  </si>
  <si>
    <t>Por dividendos y participaciones recibidas del exterior (base casillas 109-110)</t>
  </si>
  <si>
    <t>Total impuesto sobre las rentas líquidas cedulares (sume 116 a 120)</t>
  </si>
  <si>
    <t>Saldo a pagar por impuesto (si 129+133-130-131-132 es mayor a cero)</t>
  </si>
  <si>
    <t>Total saldo a favor (si 130+131+132-129-133-135 es mayor a cero)</t>
  </si>
  <si>
    <t>Usted superó tope indicativo art. 336-1 del ET, marque X</t>
  </si>
  <si>
    <t>996. Espacio para el número intero de la Dian / Adhesivo de la entidad recaudadora</t>
  </si>
  <si>
    <t>Cédula general, de pensiones y de dividendos y participaciones (base casilla 111)</t>
  </si>
  <si>
    <t>O Renta presuntiva, de pensiones y de dividendos y participaciones (base casilla 111)</t>
  </si>
  <si>
    <t>1955 y anteriores</t>
  </si>
  <si>
    <t>Año de adquisición</t>
  </si>
  <si>
    <r>
      <t xml:space="preserve">Para beneficio de quienes piensen usar la segunda opción, a continuación reproducimos los factores publicados en el </t>
    </r>
    <r>
      <rPr>
        <sz val="10"/>
        <color rgb="FFFF0000"/>
        <rFont val="Arial"/>
        <family val="2"/>
      </rPr>
      <t>Decreto 0128 de febrero 7 de 2024:</t>
    </r>
  </si>
  <si>
    <t>Casa de habitación No. 5 en el Conjunto Residencial Los Alisos, ubicado en la Calle 10A   4-81 de Chía-Cundinamarca (fue adquirida en julio 19 de 1995 mediante EP 4207, notaria 6 de Bogotá; por compra hecha a  MG. ARQUITECTURA Y DISEÑO URBANO LTDA., por un costo de adquisición de 52.000.000. Las mejoras y adecuaciones hechas entre 1995 y los años siguientes fueron 3.000.000)</t>
  </si>
  <si>
    <r>
      <t xml:space="preserve">Más : Adiciones y mejoras hechas desde la fecha de adquisición hasta dic. 31 del </t>
    </r>
    <r>
      <rPr>
        <b/>
        <sz val="10"/>
        <color indexed="10"/>
        <rFont val="Arial"/>
        <family val="2"/>
      </rPr>
      <t>2023</t>
    </r>
    <r>
      <rPr>
        <b/>
        <sz val="10"/>
        <rFont val="Arial"/>
        <family val="2"/>
      </rPr>
      <t xml:space="preserve">, más contribuciones por valorización pagadas desde la fecha de adquisición hasta dic. 31 de </t>
    </r>
    <r>
      <rPr>
        <b/>
        <sz val="10"/>
        <color indexed="10"/>
        <rFont val="Arial"/>
        <family val="2"/>
      </rPr>
      <t>2023</t>
    </r>
  </si>
  <si>
    <r>
      <t xml:space="preserve">Total costo fiscal a dic. 31 del </t>
    </r>
    <r>
      <rPr>
        <b/>
        <sz val="10"/>
        <color indexed="10"/>
        <rFont val="Arial"/>
        <family val="2"/>
      </rPr>
      <t>2023</t>
    </r>
  </si>
  <si>
    <t>Apartamento No.100 E, ubicado en el bloque E, urbanización PACARA III ubicado en la AV 20HN  52 AN 34 de Cali (fue adquirido por compra hecha a  Carmen Parias de Buitrago y Julio Cesar Buitriago, mediante EP 1985 de abril 6 de 1994, por un costo de adquisición de 13.000.000 Las mejoras y adecuaciones hechas entre 1994 y los años siguientes fueron de 22.000.000)</t>
  </si>
  <si>
    <t>urbanización PACARA III ubicado en la AV 20HN  52 AN 35</t>
  </si>
  <si>
    <t>urbanización PACARA III ubicado en la AV 20HN  52 AN 36</t>
  </si>
  <si>
    <t>abril 6 de 1994, por un costo de adquisición de 13.000.001</t>
  </si>
  <si>
    <t>abril 6 de 1994, por un costo de adquisición de 13.000.002</t>
  </si>
  <si>
    <r>
      <t xml:space="preserve">Costo fiscal ajustado a dic. 31 del </t>
    </r>
    <r>
      <rPr>
        <b/>
        <sz val="10"/>
        <color indexed="10"/>
        <rFont val="Arial"/>
        <family val="2"/>
      </rPr>
      <t>2022</t>
    </r>
  </si>
  <si>
    <r>
      <t xml:space="preserve">(art. 280 Y 70 ET)  </t>
    </r>
    <r>
      <rPr>
        <b/>
        <sz val="10"/>
        <color rgb="FFFF0000"/>
        <rFont val="Arial"/>
        <family val="2"/>
      </rPr>
      <t>(Decreto 0128 feb. 2024)</t>
    </r>
  </si>
  <si>
    <r>
      <t xml:space="preserve">Factor aplicable en la declaración </t>
    </r>
    <r>
      <rPr>
        <b/>
        <sz val="10"/>
        <color indexed="10"/>
        <rFont val="Arial"/>
        <family val="2"/>
      </rPr>
      <t>2023</t>
    </r>
    <r>
      <rPr>
        <b/>
        <sz val="10"/>
        <rFont val="Arial"/>
        <family val="2"/>
      </rPr>
      <t xml:space="preserve"> según la tabla del art. 73 del ET</t>
    </r>
    <r>
      <rPr>
        <b/>
        <sz val="10"/>
        <color rgb="FFFF0000"/>
        <rFont val="Arial"/>
        <family val="2"/>
      </rPr>
      <t xml:space="preserve"> (Decreto  0128 feb. 2024)</t>
    </r>
  </si>
  <si>
    <r>
      <t xml:space="preserve">(Art. 280 Y 70 ET) </t>
    </r>
    <r>
      <rPr>
        <b/>
        <sz val="10"/>
        <color rgb="FFFF0000"/>
        <rFont val="Arial"/>
        <family val="2"/>
      </rPr>
      <t>(Decreto 0128 de feb. de 2024)</t>
    </r>
  </si>
  <si>
    <r>
      <t xml:space="preserve">Valor patrimonial a dic. 31 del </t>
    </r>
    <r>
      <rPr>
        <b/>
        <sz val="10"/>
        <color indexed="10"/>
        <rFont val="Arial"/>
        <family val="2"/>
      </rPr>
      <t>2023</t>
    </r>
  </si>
  <si>
    <r>
      <t xml:space="preserve">AÑO GRAVABLE </t>
    </r>
    <r>
      <rPr>
        <b/>
        <sz val="10"/>
        <color indexed="10"/>
        <rFont val="Arial"/>
        <family val="2"/>
      </rPr>
      <t>2023</t>
    </r>
    <r>
      <rPr>
        <b/>
        <sz val="10"/>
        <rFont val="Arial"/>
        <family val="2"/>
      </rPr>
      <t xml:space="preserve"> (cifras en pesos)</t>
    </r>
  </si>
  <si>
    <t>Total saldo a pagar (si 129+133+135-130-131-132 es mayor a cero)</t>
  </si>
  <si>
    <t>981. Cód. Representación</t>
  </si>
  <si>
    <t xml:space="preserve"> personas naturales y asimiladas residentes</t>
  </si>
  <si>
    <t>y sucesiones ilíquidas de causantes residentes</t>
  </si>
  <si>
    <t xml:space="preserve">Rentas exentas y/o deducciones imputables limitadas </t>
  </si>
  <si>
    <t>Renta líquida cédula general (hasta antes de restar las rentas exentas y deducciones limitadas) ver instrucciones especiales</t>
  </si>
  <si>
    <t>Ren. Exentas y deducciones imputables limitadas (renglones 41+53+69+86+28+139)</t>
  </si>
  <si>
    <t>Renta líquida ordinaria cédula general (91-92)</t>
  </si>
  <si>
    <t>Renta líquida gravable cédula general (93+96-94-95)</t>
  </si>
  <si>
    <t>CODIGO: OPE P02 F3 VERSIÓN:1 VIGENCIA:01/07/2025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</si>
</sst>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_ ;_ * \-#,##0_ ;_ * &quot;-&quot;_ ;_ @_ "/>
    <numFmt numFmtId="165" formatCode="_ * #,##0.00_ ;_ * \-#,##0.00_ ;_ * &quot;-&quot;??_ ;_ @_ "/>
    <numFmt numFmtId="166" formatCode="#,##0;[Red]\(#,##0\)"/>
    <numFmt numFmtId="167" formatCode="#,##0;\(#,##0\)"/>
    <numFmt numFmtId="168" formatCode="#,##0_ ;\-#,##0\ "/>
  </numFmts>
  <fonts count="36" x14ac:knownFonts="1">
    <font>
      <sz val="10"/>
      <name val="Arial"/>
    </font>
    <font>
      <sz val="11"/>
      <color theme="1"/>
      <name val="Calibri"/>
      <family val="2"/>
      <scheme val="minor"/>
    </font>
    <font>
      <sz val="11"/>
      <color theme="1"/>
      <name val="Calibri"/>
      <family val="2"/>
      <scheme val="minor"/>
    </font>
    <font>
      <sz val="10"/>
      <name val="Arial"/>
      <family val="2"/>
    </font>
    <font>
      <sz val="9"/>
      <color indexed="81"/>
      <name val="Tahoma"/>
      <family val="2"/>
    </font>
    <font>
      <u/>
      <sz val="10"/>
      <color indexed="12"/>
      <name val="Arial"/>
      <family val="2"/>
    </font>
    <font>
      <b/>
      <sz val="10"/>
      <name val="Arial"/>
      <family val="2"/>
    </font>
    <font>
      <sz val="9"/>
      <color indexed="10"/>
      <name val="Tahoma"/>
      <family val="2"/>
    </font>
    <font>
      <sz val="10"/>
      <name val="Arial"/>
      <family val="2"/>
    </font>
    <font>
      <b/>
      <sz val="10"/>
      <color indexed="10"/>
      <name val="Arial"/>
      <family val="2"/>
    </font>
    <font>
      <sz val="10"/>
      <color indexed="10"/>
      <name val="Arial"/>
      <family val="2"/>
    </font>
    <font>
      <sz val="10"/>
      <color indexed="10"/>
      <name val="Arial"/>
      <family val="2"/>
    </font>
    <font>
      <b/>
      <sz val="11"/>
      <name val="Arial"/>
      <family val="2"/>
    </font>
    <font>
      <b/>
      <sz val="11"/>
      <color indexed="10"/>
      <name val="Arial"/>
      <family val="2"/>
    </font>
    <font>
      <sz val="11"/>
      <name val="Arial"/>
      <family val="2"/>
    </font>
    <font>
      <sz val="12"/>
      <name val="Arial"/>
      <family val="2"/>
    </font>
    <font>
      <b/>
      <sz val="12"/>
      <name val="Arial"/>
      <family val="2"/>
    </font>
    <font>
      <b/>
      <sz val="10"/>
      <color rgb="FFFF0000"/>
      <name val="Arial"/>
      <family val="2"/>
    </font>
    <font>
      <sz val="10"/>
      <color rgb="FFFF0000"/>
      <name val="Arial"/>
      <family val="2"/>
    </font>
    <font>
      <u/>
      <sz val="10"/>
      <color theme="11"/>
      <name val="Arial"/>
      <family val="2"/>
    </font>
    <font>
      <sz val="9"/>
      <color rgb="FFFF0000"/>
      <name val="Tahoma"/>
      <family val="2"/>
    </font>
    <font>
      <b/>
      <i/>
      <sz val="11"/>
      <name val="Arial"/>
      <family val="2"/>
    </font>
    <font>
      <sz val="10"/>
      <color rgb="FF000000"/>
      <name val="Arial"/>
      <family val="2"/>
    </font>
    <font>
      <u/>
      <sz val="11"/>
      <color theme="10"/>
      <name val="Calibri"/>
      <family val="2"/>
      <scheme val="minor"/>
    </font>
    <font>
      <u/>
      <sz val="10"/>
      <color theme="10"/>
      <name val="Arial"/>
      <family val="2"/>
    </font>
    <font>
      <sz val="9"/>
      <color rgb="FF000000"/>
      <name val="Tahoma"/>
      <family val="2"/>
    </font>
    <font>
      <sz val="9"/>
      <color rgb="FFDD0806"/>
      <name val="Tahoma"/>
      <family val="2"/>
    </font>
    <font>
      <b/>
      <sz val="20"/>
      <color rgb="FF2A2EE2"/>
      <name val="Arial"/>
      <family val="2"/>
    </font>
    <font>
      <b/>
      <sz val="9"/>
      <color indexed="81"/>
      <name val="Tahoma"/>
      <family val="2"/>
    </font>
    <font>
      <b/>
      <sz val="16"/>
      <name val="Arial"/>
      <family val="2"/>
    </font>
    <font>
      <b/>
      <sz val="8"/>
      <name val="Arial"/>
      <family val="2"/>
    </font>
    <font>
      <sz val="8"/>
      <name val="Arial"/>
      <family val="2"/>
    </font>
    <font>
      <b/>
      <sz val="22"/>
      <name val="Arial"/>
      <family val="2"/>
    </font>
    <font>
      <sz val="14"/>
      <name val="Arial"/>
      <family val="2"/>
    </font>
    <font>
      <sz val="16"/>
      <name val="Arial"/>
      <family val="2"/>
    </font>
    <font>
      <sz val="72"/>
      <color theme="0"/>
      <name val="Arial"/>
      <family val="2"/>
    </font>
  </fonts>
  <fills count="18">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9"/>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bgColor indexed="9"/>
      </patternFill>
    </fill>
    <fill>
      <patternFill patternType="solid">
        <fgColor theme="4" tint="0.79998168889431442"/>
        <bgColor indexed="9"/>
      </patternFill>
    </fill>
    <fill>
      <patternFill patternType="solid">
        <fgColor theme="4" tint="0.79998168889431442"/>
        <bgColor indexed="64"/>
      </patternFill>
    </fill>
    <fill>
      <patternFill patternType="mediumGray">
        <fgColor indexed="9"/>
        <bgColor theme="4" tint="0.79998168889431442"/>
      </patternFill>
    </fill>
    <fill>
      <patternFill patternType="solid">
        <fgColor theme="7" tint="0.79998168889431442"/>
        <bgColor indexed="64"/>
      </patternFill>
    </fill>
    <fill>
      <patternFill patternType="solid">
        <fgColor theme="7" tint="0.79998168889431442"/>
        <bgColor indexed="9"/>
      </patternFill>
    </fill>
    <fill>
      <patternFill patternType="solid">
        <fgColor theme="4"/>
        <bgColor indexed="64"/>
      </patternFill>
    </fill>
    <fill>
      <patternFill patternType="mediumGray">
        <fgColor indexed="9"/>
        <bgColor theme="0"/>
      </patternFill>
    </fill>
    <fill>
      <patternFill patternType="solid">
        <fgColor theme="0" tint="-0.249977111117893"/>
        <bgColor indexed="9"/>
      </patternFill>
    </fill>
    <fill>
      <patternFill patternType="solid">
        <fgColor theme="0" tint="-0.249977111117893"/>
        <bgColor indexed="64"/>
      </patternFill>
    </fill>
  </fills>
  <borders count="139">
    <border>
      <left/>
      <right/>
      <top/>
      <bottom/>
      <diagonal/>
    </border>
    <border>
      <left/>
      <right/>
      <top style="medium">
        <color auto="1"/>
      </top>
      <bottom/>
      <diagonal/>
    </border>
    <border>
      <left/>
      <right/>
      <top/>
      <bottom style="thin">
        <color auto="1"/>
      </bottom>
      <diagonal/>
    </border>
    <border>
      <left/>
      <right style="medium">
        <color auto="1"/>
      </right>
      <top/>
      <bottom style="thin">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style="medium">
        <color auto="1"/>
      </left>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bottom style="medium">
        <color auto="1"/>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bottom style="thin">
        <color indexed="17"/>
      </bottom>
      <diagonal/>
    </border>
    <border>
      <left style="thin">
        <color auto="1"/>
      </left>
      <right style="thin">
        <color auto="1"/>
      </right>
      <top/>
      <bottom style="thin">
        <color indexed="17"/>
      </bottom>
      <diagonal/>
    </border>
    <border>
      <left/>
      <right/>
      <top/>
      <bottom style="thin">
        <color indexed="17"/>
      </bottom>
      <diagonal/>
    </border>
    <border>
      <left/>
      <right/>
      <top style="thin">
        <color indexed="17"/>
      </top>
      <bottom/>
      <diagonal/>
    </border>
    <border>
      <left/>
      <right style="thin">
        <color auto="1"/>
      </right>
      <top style="medium">
        <color auto="1"/>
      </top>
      <bottom style="medium">
        <color auto="1"/>
      </bottom>
      <diagonal/>
    </border>
    <border>
      <left/>
      <right style="medium">
        <color auto="1"/>
      </right>
      <top style="thin">
        <color auto="1"/>
      </top>
      <bottom/>
      <diagonal/>
    </border>
    <border>
      <left/>
      <right style="thin">
        <color auto="1"/>
      </right>
      <top/>
      <bottom style="thin">
        <color indexed="17"/>
      </bottom>
      <diagonal/>
    </border>
    <border>
      <left style="thin">
        <color indexed="17"/>
      </left>
      <right/>
      <top/>
      <bottom style="thin">
        <color indexed="17"/>
      </bottom>
      <diagonal/>
    </border>
    <border>
      <left/>
      <right style="thin">
        <color auto="1"/>
      </right>
      <top/>
      <bottom style="medium">
        <color auto="1"/>
      </bottom>
      <diagonal/>
    </border>
    <border>
      <left style="thin">
        <color rgb="FF008000"/>
      </left>
      <right style="thin">
        <color rgb="FF008000"/>
      </right>
      <top style="thin">
        <color auto="1"/>
      </top>
      <bottom style="thin">
        <color auto="1"/>
      </bottom>
      <diagonal/>
    </border>
    <border>
      <left/>
      <right style="thin">
        <color rgb="FF008000"/>
      </right>
      <top style="thin">
        <color auto="1"/>
      </top>
      <bottom style="thin">
        <color auto="1"/>
      </bottom>
      <diagonal/>
    </border>
    <border>
      <left style="medium">
        <color rgb="FF008000"/>
      </left>
      <right/>
      <top/>
      <bottom/>
      <diagonal/>
    </border>
    <border>
      <left style="medium">
        <color rgb="FF008000"/>
      </left>
      <right/>
      <top/>
      <bottom style="medium">
        <color auto="1"/>
      </bottom>
      <diagonal/>
    </border>
    <border>
      <left style="thin">
        <color rgb="FF008000"/>
      </left>
      <right style="thin">
        <color rgb="FF008000"/>
      </right>
      <top/>
      <bottom style="thin">
        <color auto="1"/>
      </bottom>
      <diagonal/>
    </border>
    <border>
      <left style="thin">
        <color rgb="FF008000"/>
      </left>
      <right/>
      <top style="thin">
        <color auto="1"/>
      </top>
      <bottom style="thin">
        <color auto="1"/>
      </bottom>
      <diagonal/>
    </border>
    <border>
      <left/>
      <right style="medium">
        <color rgb="FF008000"/>
      </right>
      <top/>
      <bottom/>
      <diagonal/>
    </border>
    <border>
      <left style="thin">
        <color rgb="FF008000"/>
      </left>
      <right style="thin">
        <color rgb="FF008000"/>
      </right>
      <top style="thin">
        <color auto="1"/>
      </top>
      <bottom/>
      <diagonal/>
    </border>
    <border>
      <left/>
      <right style="thin">
        <color rgb="FF008000"/>
      </right>
      <top/>
      <bottom style="thin">
        <color auto="1"/>
      </bottom>
      <diagonal/>
    </border>
    <border>
      <left style="thin">
        <color indexed="17"/>
      </left>
      <right style="thin">
        <color indexed="17"/>
      </right>
      <top style="thin">
        <color auto="1"/>
      </top>
      <bottom style="thin">
        <color auto="1"/>
      </bottom>
      <diagonal/>
    </border>
    <border>
      <left style="thin">
        <color indexed="17"/>
      </left>
      <right/>
      <top/>
      <bottom style="thin">
        <color auto="1"/>
      </bottom>
      <diagonal/>
    </border>
    <border>
      <left style="thin">
        <color rgb="FF008000"/>
      </left>
      <right/>
      <top style="thin">
        <color auto="1"/>
      </top>
      <bottom/>
      <diagonal/>
    </border>
    <border>
      <left/>
      <right style="thin">
        <color rgb="FF008000"/>
      </right>
      <top/>
      <bottom/>
      <diagonal/>
    </border>
    <border>
      <left style="thin">
        <color theme="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auto="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medium">
        <color auto="1"/>
      </right>
      <top style="thin">
        <color theme="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auto="1"/>
      </top>
      <bottom/>
      <diagonal/>
    </border>
    <border>
      <left style="medium">
        <color indexed="64"/>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thin">
        <color auto="1"/>
      </right>
      <top style="thin">
        <color auto="1"/>
      </top>
      <bottom/>
      <diagonal/>
    </border>
    <border>
      <left style="medium">
        <color indexed="64"/>
      </left>
      <right/>
      <top/>
      <bottom style="medium">
        <color indexed="64"/>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indexed="64"/>
      </bottom>
      <diagonal/>
    </border>
    <border>
      <left/>
      <right/>
      <top style="medium">
        <color auto="1"/>
      </top>
      <bottom style="medium">
        <color auto="1"/>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17"/>
      </bottom>
      <diagonal/>
    </border>
    <border>
      <left style="medium">
        <color indexed="17"/>
      </left>
      <right/>
      <top style="thin">
        <color indexed="64"/>
      </top>
      <bottom style="thin">
        <color indexed="17"/>
      </bottom>
      <diagonal/>
    </border>
    <border>
      <left style="thin">
        <color indexed="64"/>
      </left>
      <right style="thin">
        <color indexed="64"/>
      </right>
      <top style="thin">
        <color indexed="64"/>
      </top>
      <bottom style="thin">
        <color indexed="17"/>
      </bottom>
      <diagonal/>
    </border>
    <border>
      <left/>
      <right style="medium">
        <color indexed="17"/>
      </right>
      <top style="thin">
        <color indexed="64"/>
      </top>
      <bottom style="thin">
        <color indexed="17"/>
      </bottom>
      <diagonal/>
    </border>
    <border>
      <left style="thin">
        <color indexed="64"/>
      </left>
      <right style="thin">
        <color indexed="64"/>
      </right>
      <top style="thin">
        <color indexed="64"/>
      </top>
      <bottom style="thin">
        <color indexed="64"/>
      </bottom>
      <diagonal/>
    </border>
    <border>
      <left style="medium">
        <color auto="1"/>
      </left>
      <right/>
      <top/>
      <bottom style="thin">
        <color auto="1"/>
      </bottom>
      <diagonal/>
    </border>
    <border>
      <left/>
      <right style="thin">
        <color indexed="17"/>
      </right>
      <top/>
      <bottom style="thin">
        <color auto="1"/>
      </bottom>
      <diagonal/>
    </border>
    <border>
      <left style="thin">
        <color indexed="64"/>
      </left>
      <right/>
      <top style="medium">
        <color auto="1"/>
      </top>
      <bottom/>
      <diagonal/>
    </border>
    <border>
      <left style="thin">
        <color indexed="64"/>
      </left>
      <right style="thin">
        <color indexed="64"/>
      </right>
      <top style="medium">
        <color auto="1"/>
      </top>
      <bottom/>
      <diagonal/>
    </border>
    <border>
      <left style="thin">
        <color rgb="FF008000"/>
      </left>
      <right style="thin">
        <color rgb="FF008000"/>
      </right>
      <top/>
      <bottom style="thin">
        <color auto="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auto="1"/>
      </bottom>
      <diagonal/>
    </border>
    <border>
      <left style="medium">
        <color indexed="64"/>
      </left>
      <right style="thin">
        <color indexed="64"/>
      </right>
      <top style="medium">
        <color auto="1"/>
      </top>
      <bottom/>
      <diagonal/>
    </border>
    <border>
      <left style="thin">
        <color rgb="FF008000"/>
      </left>
      <right/>
      <top style="medium">
        <color auto="1"/>
      </top>
      <bottom style="thin">
        <color auto="1"/>
      </bottom>
      <diagonal/>
    </border>
    <border>
      <left style="thin">
        <color rgb="FF008000"/>
      </left>
      <right/>
      <top style="thin">
        <color theme="1"/>
      </top>
      <bottom style="thin">
        <color theme="1"/>
      </bottom>
      <diagonal/>
    </border>
    <border>
      <left style="medium">
        <color indexed="64"/>
      </left>
      <right/>
      <top/>
      <bottom/>
      <diagonal/>
    </border>
    <border>
      <left style="medium">
        <color auto="1"/>
      </left>
      <right style="medium">
        <color auto="1"/>
      </right>
      <top/>
      <bottom/>
      <diagonal/>
    </border>
    <border>
      <left style="thin">
        <color rgb="FF008000"/>
      </left>
      <right style="thin">
        <color rgb="FF008000"/>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auto="1"/>
      </right>
      <top/>
      <bottom style="thin">
        <color indexed="64"/>
      </bottom>
      <diagonal/>
    </border>
    <border>
      <left style="medium">
        <color indexed="64"/>
      </left>
      <right style="medium">
        <color auto="1"/>
      </right>
      <top/>
      <bottom style="thin">
        <color auto="1"/>
      </bottom>
      <diagonal/>
    </border>
    <border>
      <left style="medium">
        <color auto="1"/>
      </left>
      <right style="medium">
        <color indexed="64"/>
      </right>
      <top style="thin">
        <color auto="1"/>
      </top>
      <bottom/>
      <diagonal/>
    </border>
    <border>
      <left style="thin">
        <color indexed="64"/>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34">
    <xf numFmtId="0" fontId="0" fillId="0" borderId="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2" fillId="0" borderId="0"/>
    <xf numFmtId="0" fontId="23"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2" fillId="0" borderId="0"/>
    <xf numFmtId="0" fontId="24" fillId="0" borderId="0" applyNumberFormat="0" applyFill="0" applyBorder="0" applyAlignment="0" applyProtection="0"/>
    <xf numFmtId="0" fontId="2" fillId="0" borderId="0"/>
    <xf numFmtId="0" fontId="3" fillId="0" borderId="0"/>
    <xf numFmtId="0" fontId="5" fillId="0" borderId="0" applyNumberFormat="0" applyFill="0" applyBorder="0" applyAlignment="0" applyProtection="0">
      <alignment vertical="top"/>
      <protection locked="0"/>
    </xf>
    <xf numFmtId="0" fontId="23" fillId="0" borderId="0" applyNumberFormat="0" applyFill="0" applyBorder="0" applyAlignment="0" applyProtection="0"/>
    <xf numFmtId="0" fontId="2" fillId="0" borderId="0"/>
    <xf numFmtId="0" fontId="2" fillId="0" borderId="0"/>
    <xf numFmtId="0" fontId="1" fillId="0" borderId="0"/>
    <xf numFmtId="0" fontId="1" fillId="0" borderId="0"/>
  </cellStyleXfs>
  <cellXfs count="807">
    <xf numFmtId="0" fontId="0" fillId="0" borderId="0" xfId="0"/>
    <xf numFmtId="0" fontId="8" fillId="0" borderId="0" xfId="0" applyFont="1"/>
    <xf numFmtId="0" fontId="8" fillId="0" borderId="0" xfId="0" applyFont="1" applyAlignment="1">
      <alignment horizontal="right"/>
    </xf>
    <xf numFmtId="0" fontId="6" fillId="0" borderId="0" xfId="0" applyFont="1" applyAlignment="1">
      <alignment horizontal="center"/>
    </xf>
    <xf numFmtId="0" fontId="6" fillId="0" borderId="0" xfId="0" applyFont="1"/>
    <xf numFmtId="166" fontId="6" fillId="0" borderId="0" xfId="0" applyNumberFormat="1" applyFont="1" applyAlignment="1">
      <alignment horizontal="center"/>
    </xf>
    <xf numFmtId="0" fontId="12" fillId="0" borderId="0" xfId="0" applyFont="1"/>
    <xf numFmtId="0" fontId="14" fillId="0" borderId="0" xfId="0" applyFont="1"/>
    <xf numFmtId="0" fontId="6" fillId="6" borderId="0" xfId="0" applyFont="1" applyFill="1"/>
    <xf numFmtId="0" fontId="8" fillId="6" borderId="0" xfId="0" applyFont="1" applyFill="1"/>
    <xf numFmtId="1" fontId="8" fillId="0" borderId="0" xfId="0" applyNumberFormat="1" applyFont="1"/>
    <xf numFmtId="167" fontId="8" fillId="0" borderId="0" xfId="0" applyNumberFormat="1" applyFont="1"/>
    <xf numFmtId="0" fontId="9" fillId="0" borderId="0" xfId="0" applyFont="1" applyAlignment="1">
      <alignment horizontal="center"/>
    </xf>
    <xf numFmtId="167" fontId="8" fillId="0" borderId="0" xfId="0" applyNumberFormat="1" applyFont="1" applyAlignment="1">
      <alignment horizontal="right"/>
    </xf>
    <xf numFmtId="167" fontId="6" fillId="0" borderId="38" xfId="0" applyNumberFormat="1" applyFont="1" applyBorder="1" applyAlignment="1">
      <alignment horizontal="right"/>
    </xf>
    <xf numFmtId="167" fontId="6" fillId="0" borderId="5" xfId="0" applyNumberFormat="1" applyFont="1" applyBorder="1" applyAlignment="1">
      <alignment horizontal="right"/>
    </xf>
    <xf numFmtId="167" fontId="6" fillId="0" borderId="0" xfId="0" applyNumberFormat="1" applyFont="1" applyAlignment="1">
      <alignment horizontal="right"/>
    </xf>
    <xf numFmtId="0" fontId="6" fillId="0" borderId="5" xfId="0" applyFont="1" applyBorder="1" applyAlignment="1">
      <alignment horizontal="right"/>
    </xf>
    <xf numFmtId="1" fontId="8" fillId="0" borderId="0" xfId="0" applyNumberFormat="1" applyFont="1" applyAlignment="1">
      <alignment horizontal="right"/>
    </xf>
    <xf numFmtId="167" fontId="6" fillId="0" borderId="37" xfId="0" applyNumberFormat="1" applyFont="1" applyBorder="1" applyAlignment="1">
      <alignment horizontal="right"/>
    </xf>
    <xf numFmtId="0" fontId="11" fillId="0" borderId="0" xfId="0" applyFont="1" applyAlignment="1">
      <alignment horizontal="center"/>
    </xf>
    <xf numFmtId="0" fontId="3" fillId="0" borderId="0" xfId="0" applyFont="1"/>
    <xf numFmtId="0" fontId="12" fillId="0" borderId="0" xfId="0" applyFont="1" applyProtection="1">
      <protection locked="0"/>
    </xf>
    <xf numFmtId="0" fontId="14" fillId="0" borderId="0" xfId="0" applyFont="1" applyProtection="1">
      <protection locked="0"/>
    </xf>
    <xf numFmtId="0" fontId="14" fillId="0" borderId="0" xfId="0" applyFont="1" applyAlignment="1" applyProtection="1">
      <alignment horizontal="left"/>
      <protection locked="0"/>
    </xf>
    <xf numFmtId="0" fontId="14" fillId="3" borderId="0" xfId="0" applyFont="1" applyFill="1" applyProtection="1">
      <protection locked="0"/>
    </xf>
    <xf numFmtId="0" fontId="12" fillId="3" borderId="0" xfId="0" applyFont="1" applyFill="1" applyProtection="1">
      <protection locked="0"/>
    </xf>
    <xf numFmtId="0" fontId="14" fillId="0" borderId="53" xfId="0" applyFont="1" applyBorder="1"/>
    <xf numFmtId="0" fontId="14" fillId="0" borderId="12" xfId="0" applyFont="1" applyBorder="1" applyAlignment="1" applyProtection="1">
      <alignment horizontal="left"/>
      <protection locked="0"/>
    </xf>
    <xf numFmtId="0" fontId="14" fillId="2" borderId="53" xfId="0" applyFont="1" applyFill="1" applyBorder="1" applyAlignment="1" applyProtection="1">
      <alignment horizontal="center" vertical="top"/>
      <protection locked="0"/>
    </xf>
    <xf numFmtId="0" fontId="12" fillId="2" borderId="55" xfId="0" applyFont="1" applyFill="1" applyBorder="1" applyProtection="1">
      <protection locked="0"/>
    </xf>
    <xf numFmtId="0" fontId="14" fillId="2" borderId="56" xfId="0" applyFont="1" applyFill="1" applyBorder="1"/>
    <xf numFmtId="0" fontId="12" fillId="2" borderId="57" xfId="0" applyFont="1" applyFill="1" applyBorder="1" applyAlignment="1" applyProtection="1">
      <alignment horizontal="left"/>
      <protection locked="0"/>
    </xf>
    <xf numFmtId="0" fontId="14" fillId="3" borderId="72" xfId="0" applyFont="1" applyFill="1" applyBorder="1" applyProtection="1">
      <protection locked="0"/>
    </xf>
    <xf numFmtId="0" fontId="14" fillId="9" borderId="8" xfId="0" applyFont="1" applyFill="1" applyBorder="1" applyAlignment="1" applyProtection="1">
      <alignment horizontal="center" vertical="center"/>
      <protection locked="0"/>
    </xf>
    <xf numFmtId="0" fontId="14" fillId="10" borderId="67" xfId="0" applyFont="1" applyFill="1" applyBorder="1" applyAlignment="1" applyProtection="1">
      <alignment horizontal="center" vertical="center" wrapText="1"/>
      <protection locked="0"/>
    </xf>
    <xf numFmtId="0" fontId="14" fillId="9" borderId="22" xfId="0" applyFont="1" applyFill="1" applyBorder="1" applyAlignment="1" applyProtection="1">
      <alignment horizontal="center" vertical="center"/>
      <protection locked="0"/>
    </xf>
    <xf numFmtId="0" fontId="14" fillId="10" borderId="63" xfId="0" applyFont="1" applyFill="1" applyBorder="1" applyAlignment="1" applyProtection="1">
      <alignment horizontal="center" vertical="center" wrapText="1"/>
      <protection locked="0"/>
    </xf>
    <xf numFmtId="0" fontId="12" fillId="0" borderId="23" xfId="0" applyFont="1" applyBorder="1" applyAlignment="1" applyProtection="1">
      <alignment horizontal="center" vertical="center"/>
      <protection locked="0"/>
    </xf>
    <xf numFmtId="0" fontId="14" fillId="8" borderId="8" xfId="0" applyFont="1" applyFill="1" applyBorder="1" applyAlignment="1" applyProtection="1">
      <alignment horizontal="center" vertical="center"/>
      <protection locked="0"/>
    </xf>
    <xf numFmtId="0" fontId="14" fillId="10" borderId="8" xfId="0" applyFont="1" applyFill="1" applyBorder="1" applyAlignment="1" applyProtection="1">
      <alignment horizontal="center" vertical="center"/>
      <protection locked="0"/>
    </xf>
    <xf numFmtId="0" fontId="14" fillId="8" borderId="22" xfId="0" applyFont="1" applyFill="1" applyBorder="1" applyAlignment="1" applyProtection="1">
      <alignment horizontal="center" vertical="center"/>
      <protection locked="0"/>
    </xf>
    <xf numFmtId="0" fontId="14" fillId="10" borderId="26" xfId="0" applyFont="1" applyFill="1" applyBorder="1" applyAlignment="1" applyProtection="1">
      <alignment horizontal="center" vertical="center"/>
      <protection locked="0"/>
    </xf>
    <xf numFmtId="0" fontId="14" fillId="3" borderId="0" xfId="0" applyFont="1" applyFill="1" applyAlignment="1" applyProtection="1">
      <alignment horizontal="left"/>
      <protection locked="0"/>
    </xf>
    <xf numFmtId="0" fontId="14" fillId="5" borderId="2" xfId="0" applyFont="1" applyFill="1" applyBorder="1" applyAlignment="1" applyProtection="1">
      <alignment vertical="top" wrapText="1"/>
      <protection locked="0"/>
    </xf>
    <xf numFmtId="0" fontId="14" fillId="5" borderId="68"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protection locked="0"/>
    </xf>
    <xf numFmtId="0" fontId="14" fillId="5" borderId="63" xfId="0" applyFont="1" applyFill="1" applyBorder="1" applyAlignment="1" applyProtection="1">
      <alignment horizontal="center" vertical="center" wrapText="1"/>
      <protection locked="0"/>
    </xf>
    <xf numFmtId="168" fontId="12" fillId="5" borderId="63" xfId="0" applyNumberFormat="1" applyFont="1" applyFill="1" applyBorder="1" applyAlignment="1" applyProtection="1">
      <alignment horizontal="center" vertical="center" wrapText="1"/>
      <protection locked="0"/>
    </xf>
    <xf numFmtId="0" fontId="14" fillId="5" borderId="67" xfId="0" applyFont="1" applyFill="1" applyBorder="1" applyAlignment="1" applyProtection="1">
      <alignment horizontal="center" vertical="center" wrapText="1"/>
      <protection locked="0"/>
    </xf>
    <xf numFmtId="0" fontId="14" fillId="10" borderId="74" xfId="0" applyFont="1" applyFill="1" applyBorder="1" applyAlignment="1" applyProtection="1">
      <alignment horizontal="center" vertical="center" wrapText="1"/>
      <protection locked="0"/>
    </xf>
    <xf numFmtId="0" fontId="14" fillId="0" borderId="9" xfId="0" applyFont="1" applyBorder="1" applyProtection="1">
      <protection locked="0"/>
    </xf>
    <xf numFmtId="0" fontId="14" fillId="9" borderId="17" xfId="0" applyFont="1" applyFill="1" applyBorder="1" applyAlignment="1" applyProtection="1">
      <alignment horizontal="center" vertical="center"/>
      <protection locked="0"/>
    </xf>
    <xf numFmtId="0" fontId="14" fillId="0" borderId="0" xfId="0" applyFont="1" applyAlignment="1" applyProtection="1">
      <alignment vertical="top"/>
      <protection locked="0"/>
    </xf>
    <xf numFmtId="0" fontId="14" fillId="0" borderId="53" xfId="0" applyFont="1" applyBorder="1" applyAlignment="1" applyProtection="1">
      <alignment horizontal="center" vertical="top"/>
      <protection locked="0"/>
    </xf>
    <xf numFmtId="0" fontId="14" fillId="0" borderId="0" xfId="0" applyFont="1" applyAlignment="1">
      <alignment vertical="top"/>
    </xf>
    <xf numFmtId="0" fontId="14" fillId="2" borderId="0" xfId="0" applyFont="1" applyFill="1"/>
    <xf numFmtId="0" fontId="14" fillId="3" borderId="86" xfId="0" applyFont="1" applyFill="1" applyBorder="1" applyProtection="1">
      <protection locked="0"/>
    </xf>
    <xf numFmtId="0" fontId="14" fillId="3" borderId="1" xfId="0" applyFont="1" applyFill="1" applyBorder="1" applyProtection="1">
      <protection locked="0"/>
    </xf>
    <xf numFmtId="0" fontId="14" fillId="3" borderId="1" xfId="0" applyFont="1" applyFill="1" applyBorder="1"/>
    <xf numFmtId="0" fontId="14" fillId="9" borderId="1" xfId="0" applyFont="1" applyFill="1" applyBorder="1" applyProtection="1">
      <protection locked="0"/>
    </xf>
    <xf numFmtId="0" fontId="14" fillId="3" borderId="88" xfId="0" applyFont="1" applyFill="1" applyBorder="1" applyProtection="1">
      <protection locked="0"/>
    </xf>
    <xf numFmtId="0" fontId="12" fillId="3" borderId="87" xfId="0" applyFont="1" applyFill="1" applyBorder="1" applyProtection="1">
      <protection locked="0"/>
    </xf>
    <xf numFmtId="0" fontId="14" fillId="2" borderId="0" xfId="0" applyFont="1" applyFill="1" applyProtection="1">
      <protection locked="0"/>
    </xf>
    <xf numFmtId="0" fontId="14" fillId="2" borderId="0" xfId="0" applyFont="1" applyFill="1" applyAlignment="1" applyProtection="1">
      <alignment vertical="top"/>
      <protection locked="0"/>
    </xf>
    <xf numFmtId="0" fontId="14" fillId="2" borderId="0" xfId="0" applyFont="1" applyFill="1" applyAlignment="1" applyProtection="1">
      <alignment horizontal="left" vertical="top"/>
      <protection locked="0"/>
    </xf>
    <xf numFmtId="0" fontId="12" fillId="2" borderId="0" xfId="0" applyFont="1" applyFill="1" applyAlignment="1" applyProtection="1">
      <alignment vertical="top"/>
      <protection locked="0"/>
    </xf>
    <xf numFmtId="0" fontId="12" fillId="3" borderId="87" xfId="0" applyFont="1" applyFill="1" applyBorder="1" applyAlignment="1" applyProtection="1">
      <alignment vertical="center" textRotation="90" wrapText="1"/>
      <protection locked="0"/>
    </xf>
    <xf numFmtId="0" fontId="12" fillId="3" borderId="0" xfId="0" applyFont="1" applyFill="1" applyAlignment="1" applyProtection="1">
      <alignment vertical="center" textRotation="90" wrapText="1"/>
      <protection locked="0"/>
    </xf>
    <xf numFmtId="0" fontId="12" fillId="2" borderId="0" xfId="0" applyFont="1" applyFill="1" applyProtection="1">
      <protection locked="0"/>
    </xf>
    <xf numFmtId="0" fontId="12" fillId="2" borderId="0" xfId="0" applyFont="1" applyFill="1" applyAlignment="1" applyProtection="1">
      <alignment horizontal="center"/>
      <protection locked="0"/>
    </xf>
    <xf numFmtId="0" fontId="12" fillId="2" borderId="0" xfId="0" applyFont="1" applyFill="1" applyAlignment="1" applyProtection="1">
      <alignment horizontal="left"/>
      <protection locked="0"/>
    </xf>
    <xf numFmtId="0" fontId="14" fillId="0" borderId="0" xfId="0" applyFont="1" applyAlignment="1">
      <alignment horizontal="left"/>
    </xf>
    <xf numFmtId="0" fontId="14" fillId="2" borderId="88" xfId="0" applyFont="1" applyFill="1" applyBorder="1"/>
    <xf numFmtId="0" fontId="14" fillId="4" borderId="0" xfId="0" applyFont="1" applyFill="1" applyProtection="1">
      <protection locked="0"/>
    </xf>
    <xf numFmtId="3" fontId="14" fillId="0" borderId="0" xfId="0" applyNumberFormat="1" applyFont="1" applyProtection="1">
      <protection locked="0"/>
    </xf>
    <xf numFmtId="0" fontId="14" fillId="10" borderId="15" xfId="0" applyFont="1" applyFill="1" applyBorder="1" applyProtection="1">
      <protection locked="0"/>
    </xf>
    <xf numFmtId="0" fontId="14" fillId="5" borderId="70" xfId="0" applyFont="1" applyFill="1" applyBorder="1" applyAlignment="1" applyProtection="1">
      <alignment horizontal="center" vertical="center" wrapText="1"/>
      <protection locked="0"/>
    </xf>
    <xf numFmtId="0" fontId="18" fillId="0" borderId="0" xfId="0" applyFont="1"/>
    <xf numFmtId="0" fontId="12" fillId="3" borderId="95" xfId="0" applyFont="1" applyFill="1" applyBorder="1" applyProtection="1">
      <protection locked="0"/>
    </xf>
    <xf numFmtId="0" fontId="14" fillId="9" borderId="95" xfId="0" applyFont="1" applyFill="1" applyBorder="1" applyProtection="1">
      <protection locked="0"/>
    </xf>
    <xf numFmtId="0" fontId="12" fillId="9" borderId="88" xfId="0" applyFont="1" applyFill="1" applyBorder="1" applyAlignment="1">
      <alignment horizontal="center"/>
    </xf>
    <xf numFmtId="0" fontId="21" fillId="3" borderId="0" xfId="0" applyFont="1" applyFill="1" applyProtection="1">
      <protection locked="0"/>
    </xf>
    <xf numFmtId="0" fontId="12" fillId="3" borderId="93" xfId="0" applyFont="1" applyFill="1" applyBorder="1" applyProtection="1">
      <protection locked="0"/>
    </xf>
    <xf numFmtId="0" fontId="14" fillId="3" borderId="97" xfId="0" applyFont="1" applyFill="1" applyBorder="1" applyProtection="1">
      <protection locked="0"/>
    </xf>
    <xf numFmtId="0" fontId="14" fillId="2" borderId="1" xfId="0" applyFont="1" applyFill="1" applyBorder="1"/>
    <xf numFmtId="0" fontId="14" fillId="0" borderId="87" xfId="0" applyFont="1" applyBorder="1"/>
    <xf numFmtId="0" fontId="14" fillId="5" borderId="0" xfId="0" applyFont="1" applyFill="1"/>
    <xf numFmtId="0" fontId="14" fillId="3" borderId="101" xfId="0" applyFont="1" applyFill="1" applyBorder="1" applyProtection="1">
      <protection locked="0"/>
    </xf>
    <xf numFmtId="0" fontId="12" fillId="3" borderId="100" xfId="0" applyFont="1" applyFill="1" applyBorder="1" applyProtection="1">
      <protection locked="0"/>
    </xf>
    <xf numFmtId="0" fontId="14" fillId="3" borderId="98" xfId="0" applyFont="1" applyFill="1" applyBorder="1" applyProtection="1">
      <protection locked="0"/>
    </xf>
    <xf numFmtId="0" fontId="14" fillId="3" borderId="99" xfId="0" applyFont="1" applyFill="1" applyBorder="1" applyProtection="1">
      <protection locked="0"/>
    </xf>
    <xf numFmtId="0" fontId="14" fillId="3" borderId="95" xfId="0" applyFont="1" applyFill="1" applyBorder="1" applyProtection="1">
      <protection locked="0"/>
    </xf>
    <xf numFmtId="0" fontId="14" fillId="3" borderId="96" xfId="0" applyFont="1" applyFill="1" applyBorder="1" applyProtection="1">
      <protection locked="0"/>
    </xf>
    <xf numFmtId="0" fontId="14" fillId="3" borderId="87" xfId="0" applyFont="1" applyFill="1" applyBorder="1" applyProtection="1">
      <protection locked="0"/>
    </xf>
    <xf numFmtId="0" fontId="14" fillId="3" borderId="100" xfId="0" applyFont="1" applyFill="1" applyBorder="1" applyProtection="1">
      <protection locked="0"/>
    </xf>
    <xf numFmtId="0" fontId="12" fillId="2" borderId="60" xfId="0" applyFont="1" applyFill="1" applyBorder="1" applyAlignment="1" applyProtection="1">
      <alignment horizontal="center"/>
      <protection locked="0"/>
    </xf>
    <xf numFmtId="0" fontId="12" fillId="2" borderId="102" xfId="0" applyFont="1" applyFill="1" applyBorder="1" applyProtection="1">
      <protection locked="0"/>
    </xf>
    <xf numFmtId="0" fontId="12" fillId="2" borderId="102" xfId="0" applyFont="1" applyFill="1" applyBorder="1" applyAlignment="1" applyProtection="1">
      <alignment horizontal="center"/>
      <protection locked="0"/>
    </xf>
    <xf numFmtId="0" fontId="12" fillId="2" borderId="103" xfId="0" applyFont="1" applyFill="1" applyBorder="1" applyAlignment="1" applyProtection="1">
      <alignment horizontal="center"/>
      <protection locked="0"/>
    </xf>
    <xf numFmtId="0" fontId="12" fillId="2" borderId="105" xfId="0" applyFont="1" applyFill="1" applyBorder="1" applyProtection="1">
      <protection locked="0"/>
    </xf>
    <xf numFmtId="0" fontId="14" fillId="2" borderId="107" xfId="0" applyFont="1" applyFill="1" applyBorder="1"/>
    <xf numFmtId="0" fontId="14" fillId="2" borderId="106" xfId="0" applyFont="1" applyFill="1" applyBorder="1"/>
    <xf numFmtId="0" fontId="14" fillId="2" borderId="109" xfId="0" applyFont="1" applyFill="1" applyBorder="1"/>
    <xf numFmtId="0" fontId="14" fillId="2" borderId="108" xfId="0" applyFont="1" applyFill="1" applyBorder="1"/>
    <xf numFmtId="0" fontId="14" fillId="3" borderId="6" xfId="0" applyFont="1" applyFill="1" applyBorder="1" applyProtection="1">
      <protection locked="0"/>
    </xf>
    <xf numFmtId="0" fontId="14" fillId="2" borderId="95" xfId="0" applyFont="1" applyFill="1" applyBorder="1"/>
    <xf numFmtId="0" fontId="14" fillId="2" borderId="87" xfId="0" applyFont="1" applyFill="1" applyBorder="1"/>
    <xf numFmtId="0" fontId="14" fillId="2" borderId="87" xfId="0" applyFont="1" applyFill="1" applyBorder="1" applyAlignment="1">
      <alignment vertical="center"/>
    </xf>
    <xf numFmtId="0" fontId="14" fillId="2" borderId="6" xfId="0" applyFont="1" applyFill="1" applyBorder="1" applyAlignment="1">
      <alignment vertical="center"/>
    </xf>
    <xf numFmtId="0" fontId="14" fillId="9" borderId="16" xfId="0" applyFont="1" applyFill="1" applyBorder="1" applyAlignment="1" applyProtection="1">
      <alignment horizontal="center"/>
      <protection locked="0"/>
    </xf>
    <xf numFmtId="164" fontId="14" fillId="0" borderId="0" xfId="0" applyNumberFormat="1" applyFont="1" applyProtection="1">
      <protection locked="0"/>
    </xf>
    <xf numFmtId="3" fontId="14" fillId="9" borderId="8" xfId="0" applyNumberFormat="1" applyFont="1" applyFill="1" applyBorder="1" applyAlignment="1" applyProtection="1">
      <alignment horizontal="center" vertical="center"/>
      <protection locked="0"/>
    </xf>
    <xf numFmtId="3" fontId="14" fillId="10" borderId="8" xfId="0" applyNumberFormat="1" applyFont="1" applyFill="1" applyBorder="1" applyAlignment="1">
      <alignment horizontal="center" vertical="center"/>
    </xf>
    <xf numFmtId="3" fontId="14" fillId="0" borderId="8" xfId="0" applyNumberFormat="1" applyFont="1" applyBorder="1" applyAlignment="1" applyProtection="1">
      <alignment horizontal="center" vertical="center"/>
      <protection locked="0"/>
    </xf>
    <xf numFmtId="3" fontId="14" fillId="10" borderId="8" xfId="0" applyNumberFormat="1" applyFont="1" applyFill="1" applyBorder="1" applyAlignment="1" applyProtection="1">
      <alignment horizontal="center" vertical="center"/>
      <protection locked="0"/>
    </xf>
    <xf numFmtId="3" fontId="14" fillId="0" borderId="8" xfId="0" applyNumberFormat="1" applyFont="1" applyBorder="1" applyAlignment="1">
      <alignment horizontal="center" vertical="center"/>
    </xf>
    <xf numFmtId="3" fontId="12" fillId="9" borderId="8"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locked="0"/>
    </xf>
    <xf numFmtId="3" fontId="14" fillId="3" borderId="8" xfId="0" applyNumberFormat="1" applyFont="1" applyFill="1" applyBorder="1" applyAlignment="1" applyProtection="1">
      <alignment horizontal="center" vertical="center"/>
      <protection locked="0"/>
    </xf>
    <xf numFmtId="3" fontId="12" fillId="9" borderId="26" xfId="0" applyNumberFormat="1" applyFont="1" applyFill="1" applyBorder="1" applyAlignment="1" applyProtection="1">
      <alignment horizontal="center" vertical="center"/>
      <protection locked="0"/>
    </xf>
    <xf numFmtId="3" fontId="12" fillId="0" borderId="8" xfId="0" applyNumberFormat="1" applyFont="1" applyBorder="1" applyAlignment="1" applyProtection="1">
      <alignment horizontal="center" vertical="center"/>
      <protection locked="0"/>
    </xf>
    <xf numFmtId="3" fontId="14" fillId="0" borderId="6" xfId="0" applyNumberFormat="1" applyFont="1" applyBorder="1" applyAlignment="1" applyProtection="1">
      <alignment horizontal="right" vertical="center"/>
      <protection locked="0"/>
    </xf>
    <xf numFmtId="3" fontId="14" fillId="9" borderId="104" xfId="0" applyNumberFormat="1" applyFont="1" applyFill="1" applyBorder="1" applyAlignment="1" applyProtection="1">
      <alignment horizontal="center" vertical="center"/>
      <protection locked="0"/>
    </xf>
    <xf numFmtId="3" fontId="14" fillId="10" borderId="104" xfId="0" applyNumberFormat="1" applyFont="1" applyFill="1" applyBorder="1" applyAlignment="1">
      <alignment horizontal="center" vertical="center"/>
    </xf>
    <xf numFmtId="3" fontId="12" fillId="3" borderId="26" xfId="0" applyNumberFormat="1" applyFont="1" applyFill="1" applyBorder="1" applyAlignment="1" applyProtection="1">
      <alignment horizontal="center" vertical="center"/>
      <protection locked="0"/>
    </xf>
    <xf numFmtId="3" fontId="12" fillId="0" borderId="8" xfId="0" applyNumberFormat="1" applyFont="1" applyBorder="1" applyAlignment="1">
      <alignment horizontal="center" vertical="center"/>
    </xf>
    <xf numFmtId="3" fontId="12" fillId="10" borderId="8" xfId="0" applyNumberFormat="1" applyFont="1" applyFill="1" applyBorder="1" applyAlignment="1">
      <alignment horizontal="center" vertical="center"/>
    </xf>
    <xf numFmtId="3" fontId="12" fillId="10" borderId="8" xfId="0" applyNumberFormat="1" applyFont="1" applyFill="1" applyBorder="1" applyAlignment="1" applyProtection="1">
      <alignment horizontal="center" vertical="center"/>
      <protection locked="0"/>
    </xf>
    <xf numFmtId="164" fontId="14" fillId="0" borderId="0" xfId="0" applyNumberFormat="1" applyFont="1"/>
    <xf numFmtId="0" fontId="14" fillId="3" borderId="104" xfId="0" applyFont="1" applyFill="1" applyBorder="1" applyAlignment="1" applyProtection="1">
      <alignment horizontal="center" vertical="center"/>
      <protection locked="0"/>
    </xf>
    <xf numFmtId="0" fontId="14" fillId="5" borderId="115" xfId="0" applyFont="1" applyFill="1" applyBorder="1" applyAlignment="1" applyProtection="1">
      <alignment horizontal="center" vertical="center" wrapText="1"/>
      <protection locked="0"/>
    </xf>
    <xf numFmtId="3" fontId="14" fillId="3" borderId="119" xfId="0" applyNumberFormat="1" applyFont="1" applyFill="1" applyBorder="1" applyAlignment="1" applyProtection="1">
      <alignment horizontal="center" vertical="center"/>
      <protection locked="0"/>
    </xf>
    <xf numFmtId="3" fontId="14" fillId="0" borderId="119" xfId="0" applyNumberFormat="1" applyFont="1" applyBorder="1" applyAlignment="1">
      <alignment horizontal="center" vertical="center"/>
    </xf>
    <xf numFmtId="3" fontId="14" fillId="0" borderId="119" xfId="0" applyNumberFormat="1" applyFont="1" applyBorder="1" applyAlignment="1" applyProtection="1">
      <alignment horizontal="center" vertical="center"/>
      <protection locked="0"/>
    </xf>
    <xf numFmtId="3" fontId="14" fillId="0" borderId="1" xfId="0" applyNumberFormat="1" applyFont="1" applyBorder="1" applyAlignment="1" applyProtection="1">
      <alignment horizontal="right" vertical="center"/>
      <protection locked="0"/>
    </xf>
    <xf numFmtId="3" fontId="14" fillId="10" borderId="0" xfId="0" applyNumberFormat="1" applyFont="1" applyFill="1" applyAlignment="1" applyProtection="1">
      <alignment horizontal="right" vertical="center"/>
      <protection locked="0"/>
    </xf>
    <xf numFmtId="3" fontId="12" fillId="9" borderId="104" xfId="0" applyNumberFormat="1" applyFont="1" applyFill="1" applyBorder="1" applyAlignment="1" applyProtection="1">
      <alignment horizontal="center" vertical="center"/>
      <protection locked="0"/>
    </xf>
    <xf numFmtId="3" fontId="12" fillId="10" borderId="104" xfId="0" applyNumberFormat="1" applyFont="1" applyFill="1" applyBorder="1" applyAlignment="1">
      <alignment horizontal="center" vertical="center"/>
    </xf>
    <xf numFmtId="3" fontId="12" fillId="10" borderId="104" xfId="0" applyNumberFormat="1" applyFont="1" applyFill="1" applyBorder="1" applyAlignment="1" applyProtection="1">
      <alignment horizontal="center" vertical="center"/>
      <protection locked="0"/>
    </xf>
    <xf numFmtId="3" fontId="12" fillId="10" borderId="0" xfId="0" applyNumberFormat="1" applyFont="1" applyFill="1" applyAlignment="1" applyProtection="1">
      <alignment horizontal="right" vertical="center"/>
      <protection locked="0"/>
    </xf>
    <xf numFmtId="3" fontId="12" fillId="0" borderId="0" xfId="0" applyNumberFormat="1" applyFont="1" applyAlignment="1" applyProtection="1">
      <alignment horizontal="right" vertical="center"/>
      <protection locked="0"/>
    </xf>
    <xf numFmtId="3" fontId="14" fillId="0" borderId="0" xfId="0" applyNumberFormat="1" applyFont="1" applyAlignment="1" applyProtection="1">
      <alignment horizontal="right" vertical="center"/>
      <protection locked="0"/>
    </xf>
    <xf numFmtId="0" fontId="14" fillId="9" borderId="27" xfId="0" applyFont="1" applyFill="1" applyBorder="1" applyAlignment="1" applyProtection="1">
      <alignment horizontal="center" vertical="center"/>
      <protection locked="0"/>
    </xf>
    <xf numFmtId="0" fontId="14" fillId="9" borderId="26" xfId="0" applyFont="1" applyFill="1" applyBorder="1" applyAlignment="1" applyProtection="1">
      <alignment horizontal="center" vertical="center"/>
      <protection locked="0"/>
    </xf>
    <xf numFmtId="0" fontId="12" fillId="10" borderId="26" xfId="0" applyFont="1" applyFill="1" applyBorder="1" applyAlignment="1" applyProtection="1">
      <alignment horizontal="center" vertical="center"/>
      <protection locked="0"/>
    </xf>
    <xf numFmtId="0" fontId="12" fillId="3" borderId="119"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3" fontId="14" fillId="10" borderId="15" xfId="0" applyNumberFormat="1" applyFont="1" applyFill="1" applyBorder="1"/>
    <xf numFmtId="3" fontId="14" fillId="10" borderId="104" xfId="0" applyNumberFormat="1" applyFont="1" applyFill="1" applyBorder="1" applyAlignment="1" applyProtection="1">
      <alignment horizontal="center" vertical="center"/>
      <protection locked="0"/>
    </xf>
    <xf numFmtId="0" fontId="12" fillId="9" borderId="63" xfId="0" applyFont="1" applyFill="1" applyBorder="1" applyAlignment="1" applyProtection="1">
      <alignment horizontal="center" vertical="center"/>
      <protection locked="0"/>
    </xf>
    <xf numFmtId="168" fontId="14" fillId="5" borderId="8" xfId="2" applyNumberFormat="1" applyFont="1" applyFill="1" applyBorder="1" applyAlignment="1" applyProtection="1">
      <alignment horizontal="center" vertical="center"/>
      <protection locked="0"/>
    </xf>
    <xf numFmtId="0" fontId="14" fillId="8" borderId="18" xfId="0" applyFont="1" applyFill="1" applyBorder="1" applyProtection="1">
      <protection locked="0"/>
    </xf>
    <xf numFmtId="0" fontId="14" fillId="5" borderId="18" xfId="0" applyFont="1" applyFill="1" applyBorder="1" applyAlignment="1" applyProtection="1">
      <alignment horizontal="center" vertical="center" wrapText="1"/>
      <protection locked="0"/>
    </xf>
    <xf numFmtId="0" fontId="14" fillId="8" borderId="59" xfId="0" applyFont="1" applyFill="1" applyBorder="1" applyProtection="1">
      <protection locked="0"/>
    </xf>
    <xf numFmtId="0" fontId="12" fillId="0" borderId="22"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2" fillId="10" borderId="22" xfId="0" applyFont="1" applyFill="1" applyBorder="1" applyAlignment="1" applyProtection="1">
      <alignment horizontal="center" vertical="center"/>
      <protection locked="0"/>
    </xf>
    <xf numFmtId="0" fontId="12" fillId="5" borderId="16" xfId="0" applyFont="1" applyFill="1" applyBorder="1" applyAlignment="1" applyProtection="1">
      <alignment horizontal="center" vertical="center"/>
      <protection locked="0"/>
    </xf>
    <xf numFmtId="0" fontId="14" fillId="9" borderId="8" xfId="0" applyFont="1" applyFill="1" applyBorder="1" applyAlignment="1" applyProtection="1">
      <alignment horizontal="center"/>
      <protection locked="0"/>
    </xf>
    <xf numFmtId="168" fontId="12" fillId="10" borderId="8" xfId="2" applyNumberFormat="1" applyFont="1" applyFill="1" applyBorder="1" applyAlignment="1" applyProtection="1">
      <alignment horizontal="center" vertical="center"/>
      <protection locked="0"/>
    </xf>
    <xf numFmtId="0" fontId="12" fillId="10" borderId="70" xfId="0" applyFont="1" applyFill="1" applyBorder="1" applyAlignment="1" applyProtection="1">
      <alignment horizontal="center" vertical="center" wrapText="1"/>
      <protection locked="0"/>
    </xf>
    <xf numFmtId="0" fontId="14" fillId="10" borderId="119" xfId="0" applyFont="1" applyFill="1" applyBorder="1" applyAlignment="1" applyProtection="1">
      <alignment horizontal="center" vertical="center" wrapText="1"/>
      <protection locked="0"/>
    </xf>
    <xf numFmtId="3" fontId="14" fillId="10" borderId="1" xfId="1" applyNumberFormat="1" applyFont="1" applyFill="1" applyBorder="1" applyAlignment="1" applyProtection="1">
      <alignment horizontal="center" vertical="center"/>
      <protection locked="0"/>
    </xf>
    <xf numFmtId="0" fontId="12" fillId="9" borderId="114" xfId="0" applyFont="1" applyFill="1" applyBorder="1" applyAlignment="1" applyProtection="1">
      <alignment horizontal="center" vertical="center"/>
      <protection locked="0"/>
    </xf>
    <xf numFmtId="0" fontId="12" fillId="10" borderId="129" xfId="0" applyFont="1" applyFill="1" applyBorder="1" applyAlignment="1" applyProtection="1">
      <alignment horizontal="center" vertical="center"/>
      <protection locked="0"/>
    </xf>
    <xf numFmtId="0" fontId="14" fillId="12" borderId="2" xfId="0" applyFont="1" applyFill="1" applyBorder="1" applyProtection="1">
      <protection locked="0"/>
    </xf>
    <xf numFmtId="0" fontId="14" fillId="12" borderId="91" xfId="0" applyFont="1" applyFill="1" applyBorder="1" applyAlignment="1" applyProtection="1">
      <alignment horizontal="center" vertical="center"/>
      <protection locked="0"/>
    </xf>
    <xf numFmtId="0" fontId="14" fillId="12" borderId="8" xfId="0" applyFont="1" applyFill="1" applyBorder="1" applyAlignment="1" applyProtection="1">
      <alignment horizontal="center" vertical="center"/>
      <protection locked="0"/>
    </xf>
    <xf numFmtId="0" fontId="14" fillId="13" borderId="8" xfId="0" applyFont="1" applyFill="1" applyBorder="1" applyAlignment="1" applyProtection="1">
      <alignment horizontal="center" vertical="center"/>
      <protection locked="0"/>
    </xf>
    <xf numFmtId="0" fontId="14" fillId="12" borderId="126" xfId="0" applyFont="1" applyFill="1" applyBorder="1" applyAlignment="1" applyProtection="1">
      <alignment horizontal="center" vertical="center"/>
      <protection locked="0"/>
    </xf>
    <xf numFmtId="0" fontId="12" fillId="0" borderId="110" xfId="0" applyFont="1" applyBorder="1" applyAlignment="1">
      <alignment horizontal="center" vertical="center" wrapText="1"/>
    </xf>
    <xf numFmtId="0" fontId="12" fillId="0" borderId="8" xfId="0" applyFont="1" applyBorder="1" applyAlignment="1">
      <alignment horizontal="center" vertical="center" wrapText="1"/>
    </xf>
    <xf numFmtId="10" fontId="17" fillId="7" borderId="29" xfId="3" applyNumberFormat="1" applyFont="1" applyFill="1" applyBorder="1" applyAlignment="1">
      <alignment horizontal="center"/>
    </xf>
    <xf numFmtId="0" fontId="6" fillId="0" borderId="85" xfId="0" applyFont="1" applyBorder="1"/>
    <xf numFmtId="0" fontId="3" fillId="0" borderId="8" xfId="0" applyFont="1" applyBorder="1" applyAlignment="1">
      <alignment horizontal="center" vertical="center"/>
    </xf>
    <xf numFmtId="4" fontId="3" fillId="0" borderId="8" xfId="0" applyNumberFormat="1" applyFont="1" applyBorder="1" applyAlignment="1">
      <alignment horizontal="center" vertical="center"/>
    </xf>
    <xf numFmtId="0" fontId="12" fillId="0" borderId="0" xfId="0" applyFont="1" applyAlignment="1">
      <alignment horizontal="center" vertical="center"/>
    </xf>
    <xf numFmtId="0" fontId="14" fillId="0" borderId="0" xfId="0" applyFont="1" applyAlignment="1">
      <alignment horizontal="center" vertical="center"/>
    </xf>
    <xf numFmtId="167" fontId="6" fillId="0" borderId="123" xfId="0" applyNumberFormat="1" applyFont="1" applyBorder="1" applyAlignment="1">
      <alignment horizontal="right"/>
    </xf>
    <xf numFmtId="167" fontId="6" fillId="0" borderId="131" xfId="0" applyNumberFormat="1" applyFont="1" applyBorder="1" applyAlignment="1">
      <alignment horizontal="right"/>
    </xf>
    <xf numFmtId="0" fontId="14" fillId="9" borderId="96" xfId="0" applyFont="1" applyFill="1" applyBorder="1" applyProtection="1">
      <protection locked="0"/>
    </xf>
    <xf numFmtId="0" fontId="12" fillId="9" borderId="127" xfId="0" applyFont="1" applyFill="1" applyBorder="1" applyAlignment="1">
      <alignment horizontal="center"/>
    </xf>
    <xf numFmtId="0" fontId="12" fillId="9" borderId="0" xfId="0" applyFont="1" applyFill="1" applyAlignment="1">
      <alignment horizontal="center"/>
    </xf>
    <xf numFmtId="0" fontId="12" fillId="10" borderId="136" xfId="0" applyFont="1" applyFill="1" applyBorder="1" applyAlignment="1">
      <alignment horizontal="center"/>
    </xf>
    <xf numFmtId="0" fontId="12" fillId="10" borderId="137" xfId="0" applyFont="1" applyFill="1" applyBorder="1" applyAlignment="1">
      <alignment horizontal="center"/>
    </xf>
    <xf numFmtId="0" fontId="12" fillId="10" borderId="138" xfId="0" applyFont="1" applyFill="1" applyBorder="1" applyAlignment="1">
      <alignment horizontal="center"/>
    </xf>
    <xf numFmtId="0" fontId="12" fillId="10" borderId="63" xfId="0" applyFont="1" applyFill="1" applyBorder="1" applyAlignment="1" applyProtection="1">
      <alignment horizontal="center" vertical="center" wrapText="1"/>
      <protection locked="0"/>
    </xf>
    <xf numFmtId="0" fontId="14" fillId="12" borderId="135" xfId="0" applyFont="1" applyFill="1" applyBorder="1" applyAlignment="1" applyProtection="1">
      <alignment vertical="top" wrapText="1"/>
      <protection locked="0"/>
    </xf>
    <xf numFmtId="0" fontId="12" fillId="3" borderId="0" xfId="0" applyFont="1" applyFill="1" applyAlignment="1" applyProtection="1">
      <alignment horizontal="left" wrapText="1"/>
      <protection locked="0"/>
    </xf>
    <xf numFmtId="0" fontId="14" fillId="0" borderId="1" xfId="0" applyFont="1" applyBorder="1" applyAlignment="1">
      <alignment horizontal="center"/>
    </xf>
    <xf numFmtId="0" fontId="14" fillId="0" borderId="96" xfId="0" applyFont="1" applyBorder="1" applyAlignment="1">
      <alignment horizontal="center"/>
    </xf>
    <xf numFmtId="0" fontId="12" fillId="3" borderId="12" xfId="0" applyFont="1" applyFill="1" applyBorder="1" applyAlignment="1" applyProtection="1">
      <alignment horizontal="left" wrapText="1"/>
      <protection locked="0"/>
    </xf>
    <xf numFmtId="0" fontId="12" fillId="3" borderId="88" xfId="0" applyFont="1" applyFill="1" applyBorder="1" applyAlignment="1" applyProtection="1">
      <alignment horizontal="left" wrapText="1"/>
      <protection locked="0"/>
    </xf>
    <xf numFmtId="3" fontId="12" fillId="10" borderId="26" xfId="0" applyNumberFormat="1" applyFont="1" applyFill="1" applyBorder="1" applyAlignment="1">
      <alignment horizontal="center" vertical="center"/>
    </xf>
    <xf numFmtId="3" fontId="12" fillId="10" borderId="26" xfId="0" applyNumberFormat="1" applyFont="1" applyFill="1" applyBorder="1" applyAlignment="1" applyProtection="1">
      <alignment horizontal="center" vertical="center"/>
      <protection locked="0"/>
    </xf>
    <xf numFmtId="3" fontId="12" fillId="10" borderId="6" xfId="0" applyNumberFormat="1" applyFont="1" applyFill="1" applyBorder="1" applyAlignment="1" applyProtection="1">
      <alignment horizontal="right" vertical="center"/>
      <protection locked="0"/>
    </xf>
    <xf numFmtId="0" fontId="33" fillId="11" borderId="65" xfId="0" applyFont="1" applyFill="1" applyBorder="1" applyAlignment="1" applyProtection="1">
      <alignment horizontal="left"/>
      <protection locked="0"/>
    </xf>
    <xf numFmtId="0" fontId="34" fillId="10" borderId="87" xfId="0" applyFont="1" applyFill="1" applyBorder="1" applyAlignment="1" applyProtection="1">
      <alignment vertical="top"/>
      <protection locked="0"/>
    </xf>
    <xf numFmtId="0" fontId="34" fillId="9" borderId="0" xfId="0" applyFont="1" applyFill="1" applyAlignment="1" applyProtection="1">
      <alignment vertical="top"/>
      <protection locked="0"/>
    </xf>
    <xf numFmtId="0" fontId="34" fillId="9" borderId="0" xfId="0" applyFont="1" applyFill="1" applyProtection="1">
      <protection locked="0"/>
    </xf>
    <xf numFmtId="0" fontId="34" fillId="10" borderId="0" xfId="0" applyFont="1" applyFill="1" applyProtection="1">
      <protection locked="0"/>
    </xf>
    <xf numFmtId="0" fontId="34" fillId="10" borderId="14" xfId="0" applyFont="1" applyFill="1" applyBorder="1" applyProtection="1">
      <protection locked="0"/>
    </xf>
    <xf numFmtId="0" fontId="34" fillId="10" borderId="20" xfId="0" applyFont="1" applyFill="1" applyBorder="1" applyProtection="1">
      <protection locked="0"/>
    </xf>
    <xf numFmtId="0" fontId="34" fillId="9" borderId="88" xfId="0" applyFont="1" applyFill="1" applyBorder="1" applyProtection="1">
      <protection locked="0"/>
    </xf>
    <xf numFmtId="0" fontId="34" fillId="2" borderId="0" xfId="0" applyFont="1" applyFill="1" applyProtection="1">
      <protection locked="0"/>
    </xf>
    <xf numFmtId="0" fontId="34" fillId="9" borderId="65" xfId="0" applyFont="1" applyFill="1" applyBorder="1" applyProtection="1">
      <protection locked="0"/>
    </xf>
    <xf numFmtId="0" fontId="29" fillId="9" borderId="0" xfId="0" applyFont="1" applyFill="1" applyProtection="1">
      <protection locked="0"/>
    </xf>
    <xf numFmtId="0" fontId="34" fillId="9" borderId="0" xfId="0" applyFont="1" applyFill="1" applyAlignment="1" applyProtection="1">
      <alignment horizontal="center"/>
      <protection locked="0"/>
    </xf>
    <xf numFmtId="0" fontId="34" fillId="10" borderId="0" xfId="0" applyFont="1" applyFill="1" applyAlignment="1" applyProtection="1">
      <alignment horizontal="left" vertical="center" wrapText="1"/>
      <protection locked="0"/>
    </xf>
    <xf numFmtId="0" fontId="34" fillId="10" borderId="88" xfId="0" applyFont="1" applyFill="1" applyBorder="1" applyProtection="1">
      <protection locked="0"/>
    </xf>
    <xf numFmtId="0" fontId="34" fillId="3" borderId="0" xfId="0" applyFont="1" applyFill="1" applyProtection="1">
      <protection locked="0"/>
    </xf>
    <xf numFmtId="0" fontId="29" fillId="9" borderId="65" xfId="0" applyFont="1" applyFill="1" applyBorder="1" applyProtection="1">
      <protection locked="0"/>
    </xf>
    <xf numFmtId="0" fontId="34" fillId="10" borderId="87" xfId="0" applyFont="1" applyFill="1" applyBorder="1" applyProtection="1">
      <protection locked="0"/>
    </xf>
    <xf numFmtId="0" fontId="34" fillId="10" borderId="0" xfId="0" applyFont="1" applyFill="1" applyAlignment="1">
      <alignment wrapText="1"/>
    </xf>
    <xf numFmtId="0" fontId="34" fillId="10" borderId="88" xfId="0" applyFont="1" applyFill="1" applyBorder="1" applyAlignment="1">
      <alignment wrapText="1"/>
    </xf>
    <xf numFmtId="0" fontId="34" fillId="9" borderId="65" xfId="0" applyFont="1" applyFill="1" applyBorder="1" applyAlignment="1" applyProtection="1">
      <alignment horizontal="center"/>
      <protection locked="0"/>
    </xf>
    <xf numFmtId="3" fontId="29" fillId="9" borderId="0" xfId="0" applyNumberFormat="1" applyFont="1" applyFill="1" applyAlignment="1" applyProtection="1">
      <alignment horizontal="center"/>
      <protection hidden="1"/>
    </xf>
    <xf numFmtId="0" fontId="29" fillId="9" borderId="0" xfId="0" applyFont="1" applyFill="1" applyAlignment="1" applyProtection="1">
      <alignment horizontal="center"/>
      <protection hidden="1"/>
    </xf>
    <xf numFmtId="3" fontId="34" fillId="10" borderId="2" xfId="0" applyNumberFormat="1" applyFont="1" applyFill="1" applyBorder="1"/>
    <xf numFmtId="3" fontId="34" fillId="10" borderId="3" xfId="0" applyNumberFormat="1" applyFont="1" applyFill="1" applyBorder="1"/>
    <xf numFmtId="0" fontId="29" fillId="10" borderId="48" xfId="0" applyFont="1" applyFill="1" applyBorder="1" applyAlignment="1" applyProtection="1">
      <alignment vertical="center" textRotation="90"/>
      <protection locked="0"/>
    </xf>
    <xf numFmtId="0" fontId="29" fillId="10" borderId="6" xfId="0" applyFont="1" applyFill="1" applyBorder="1" applyAlignment="1" applyProtection="1">
      <alignment vertical="center" textRotation="90"/>
      <protection locked="0"/>
    </xf>
    <xf numFmtId="0" fontId="34" fillId="10" borderId="6" xfId="0" applyFont="1" applyFill="1" applyBorder="1" applyProtection="1">
      <protection locked="0"/>
    </xf>
    <xf numFmtId="0" fontId="34" fillId="10" borderId="7" xfId="0" applyFont="1" applyFill="1" applyBorder="1" applyProtection="1">
      <protection locked="0"/>
    </xf>
    <xf numFmtId="0" fontId="29" fillId="10" borderId="0" xfId="0" applyFont="1" applyFill="1" applyAlignment="1" applyProtection="1">
      <alignment horizontal="left"/>
      <protection locked="0"/>
    </xf>
    <xf numFmtId="0" fontId="34" fillId="9" borderId="66" xfId="0" applyFont="1" applyFill="1" applyBorder="1" applyProtection="1">
      <protection locked="0"/>
    </xf>
    <xf numFmtId="0" fontId="34" fillId="9" borderId="6" xfId="0" applyFont="1" applyFill="1" applyBorder="1" applyProtection="1">
      <protection locked="0"/>
    </xf>
    <xf numFmtId="0" fontId="29" fillId="9" borderId="6" xfId="0" applyFont="1" applyFill="1" applyBorder="1" applyProtection="1">
      <protection locked="0"/>
    </xf>
    <xf numFmtId="0" fontId="34" fillId="9" borderId="7" xfId="0" applyFont="1" applyFill="1" applyBorder="1" applyProtection="1">
      <protection locked="0"/>
    </xf>
    <xf numFmtId="0" fontId="34" fillId="10" borderId="0" xfId="0" applyFont="1" applyFill="1" applyAlignment="1" applyProtection="1">
      <alignment horizontal="center"/>
      <protection locked="0"/>
    </xf>
    <xf numFmtId="0" fontId="34" fillId="10" borderId="8" xfId="0" applyFont="1" applyFill="1" applyBorder="1" applyProtection="1">
      <protection locked="0"/>
    </xf>
    <xf numFmtId="0" fontId="34" fillId="10" borderId="88" xfId="0" applyFont="1" applyFill="1" applyBorder="1" applyAlignment="1" applyProtection="1">
      <alignment horizontal="center"/>
      <protection locked="0"/>
    </xf>
    <xf numFmtId="0" fontId="34" fillId="2" borderId="0" xfId="0" applyFont="1" applyFill="1" applyAlignment="1" applyProtection="1">
      <alignment horizontal="center"/>
      <protection locked="0"/>
    </xf>
    <xf numFmtId="0" fontId="34" fillId="11" borderId="65" xfId="0" applyFont="1" applyFill="1" applyBorder="1" applyAlignment="1" applyProtection="1">
      <alignment horizontal="left"/>
      <protection locked="0"/>
    </xf>
    <xf numFmtId="0" fontId="34" fillId="10" borderId="0" xfId="0" applyFont="1" applyFill="1" applyAlignment="1" applyProtection="1">
      <alignment horizontal="right"/>
      <protection locked="0"/>
    </xf>
    <xf numFmtId="0" fontId="29" fillId="10" borderId="0" xfId="0" applyFont="1" applyFill="1" applyProtection="1">
      <protection locked="0"/>
    </xf>
    <xf numFmtId="0" fontId="34" fillId="0" borderId="0" xfId="0" applyFont="1" applyProtection="1">
      <protection locked="0"/>
    </xf>
    <xf numFmtId="0" fontId="34" fillId="11" borderId="65" xfId="0" applyFont="1" applyFill="1" applyBorder="1" applyProtection="1">
      <protection locked="0"/>
    </xf>
    <xf numFmtId="0" fontId="34" fillId="10" borderId="0" xfId="0" applyFont="1" applyFill="1" applyAlignment="1" applyProtection="1">
      <alignment horizontal="left"/>
      <protection locked="0"/>
    </xf>
    <xf numFmtId="0" fontId="34" fillId="10" borderId="48" xfId="0" applyFont="1" applyFill="1" applyBorder="1" applyAlignment="1" applyProtection="1">
      <alignment vertical="top"/>
      <protection locked="0"/>
    </xf>
    <xf numFmtId="0" fontId="29" fillId="10" borderId="6" xfId="0" applyFont="1" applyFill="1" applyBorder="1" applyAlignment="1" applyProtection="1">
      <alignment horizontal="left" vertical="top"/>
      <protection locked="0"/>
    </xf>
    <xf numFmtId="0" fontId="34" fillId="10" borderId="6" xfId="0" applyFont="1" applyFill="1" applyBorder="1" applyAlignment="1" applyProtection="1">
      <alignment horizontal="left" vertical="top"/>
      <protection locked="0"/>
    </xf>
    <xf numFmtId="0" fontId="34" fillId="10" borderId="6" xfId="0" applyFont="1" applyFill="1" applyBorder="1" applyAlignment="1" applyProtection="1">
      <alignment vertical="top"/>
      <protection locked="0"/>
    </xf>
    <xf numFmtId="0" fontId="34" fillId="2" borderId="6" xfId="0" applyFont="1" applyFill="1" applyBorder="1" applyProtection="1">
      <protection locked="0"/>
    </xf>
    <xf numFmtId="0" fontId="34" fillId="11" borderId="66" xfId="0" applyFont="1" applyFill="1" applyBorder="1" applyProtection="1">
      <protection locked="0"/>
    </xf>
    <xf numFmtId="0" fontId="15" fillId="15" borderId="0" xfId="0" applyFont="1" applyFill="1" applyAlignment="1" applyProtection="1">
      <alignment horizontal="center"/>
      <protection locked="0"/>
    </xf>
    <xf numFmtId="0" fontId="34" fillId="15" borderId="0" xfId="0" applyFont="1" applyFill="1" applyProtection="1">
      <protection locked="0"/>
    </xf>
    <xf numFmtId="0" fontId="34" fillId="15" borderId="88" xfId="0" applyFont="1" applyFill="1" applyBorder="1" applyProtection="1">
      <protection locked="0"/>
    </xf>
    <xf numFmtId="0" fontId="34" fillId="15" borderId="0" xfId="0" applyFont="1" applyFill="1" applyAlignment="1" applyProtection="1">
      <alignment horizontal="center"/>
      <protection locked="0"/>
    </xf>
    <xf numFmtId="0" fontId="34" fillId="15" borderId="88" xfId="0" applyFont="1" applyFill="1" applyBorder="1" applyAlignment="1" applyProtection="1">
      <alignment horizontal="center"/>
      <protection locked="0"/>
    </xf>
    <xf numFmtId="0" fontId="34" fillId="15" borderId="6" xfId="0" applyFont="1" applyFill="1" applyBorder="1" applyProtection="1">
      <protection locked="0"/>
    </xf>
    <xf numFmtId="0" fontId="34" fillId="15" borderId="7" xfId="0" applyFont="1" applyFill="1" applyBorder="1" applyProtection="1">
      <protection locked="0"/>
    </xf>
    <xf numFmtId="0" fontId="14" fillId="0" borderId="0" xfId="0" applyFont="1" applyAlignment="1" applyProtection="1">
      <alignment horizontal="center"/>
      <protection locked="0"/>
    </xf>
    <xf numFmtId="0" fontId="14" fillId="3" borderId="111"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112" xfId="0" applyFont="1" applyFill="1" applyBorder="1" applyAlignment="1" applyProtection="1">
      <alignment horizontal="left" vertical="top" wrapText="1"/>
      <protection locked="0"/>
    </xf>
    <xf numFmtId="0" fontId="14" fillId="9" borderId="11" xfId="0" applyFont="1" applyFill="1" applyBorder="1" applyAlignment="1" applyProtection="1">
      <alignment horizontal="left"/>
      <protection locked="0"/>
    </xf>
    <xf numFmtId="0" fontId="14" fillId="9" borderId="18" xfId="0" applyFont="1" applyFill="1" applyBorder="1" applyAlignment="1" applyProtection="1">
      <alignment horizontal="left"/>
      <protection locked="0"/>
    </xf>
    <xf numFmtId="0" fontId="14" fillId="9" borderId="49" xfId="0" applyFont="1" applyFill="1" applyBorder="1" applyAlignment="1" applyProtection="1">
      <alignment horizontal="left"/>
      <protection locked="0"/>
    </xf>
    <xf numFmtId="0" fontId="32" fillId="0" borderId="130" xfId="0" applyFont="1" applyBorder="1" applyAlignment="1" applyProtection="1">
      <alignment horizontal="center" vertical="center" textRotation="90" wrapText="1"/>
      <protection locked="0"/>
    </xf>
    <xf numFmtId="0" fontId="32" fillId="0" borderId="128" xfId="0" applyFont="1" applyBorder="1" applyAlignment="1" applyProtection="1">
      <alignment horizontal="center" vertical="center" textRotation="90" wrapText="1"/>
      <protection locked="0"/>
    </xf>
    <xf numFmtId="0" fontId="32" fillId="0" borderId="131" xfId="0" applyFont="1" applyBorder="1" applyAlignment="1" applyProtection="1">
      <alignment horizontal="center" vertical="center" textRotation="90" wrapText="1"/>
      <protection locked="0"/>
    </xf>
    <xf numFmtId="0" fontId="3" fillId="9" borderId="94" xfId="0" applyFont="1" applyFill="1" applyBorder="1" applyAlignment="1" applyProtection="1">
      <alignment horizontal="justify" vertical="center" wrapText="1"/>
      <protection locked="0"/>
    </xf>
    <xf numFmtId="0" fontId="3" fillId="9" borderId="27" xfId="0" applyFont="1" applyFill="1" applyBorder="1" applyAlignment="1" applyProtection="1">
      <alignment horizontal="justify" vertical="center" wrapText="1"/>
      <protection locked="0"/>
    </xf>
    <xf numFmtId="0" fontId="3" fillId="9" borderId="51" xfId="0" applyFont="1" applyFill="1" applyBorder="1" applyAlignment="1" applyProtection="1">
      <alignment horizontal="justify" vertical="center" wrapText="1"/>
      <protection locked="0"/>
    </xf>
    <xf numFmtId="164" fontId="14" fillId="9" borderId="39" xfId="2" applyFont="1" applyFill="1" applyBorder="1" applyAlignment="1" applyProtection="1">
      <alignment horizontal="right" vertical="center"/>
      <protection locked="0"/>
    </xf>
    <xf numFmtId="164" fontId="14" fillId="9" borderId="27" xfId="2" applyFont="1" applyFill="1" applyBorder="1" applyAlignment="1" applyProtection="1">
      <alignment horizontal="right" vertical="center"/>
      <protection locked="0"/>
    </xf>
    <xf numFmtId="164" fontId="14" fillId="9" borderId="51" xfId="2" applyFont="1" applyFill="1" applyBorder="1" applyAlignment="1" applyProtection="1">
      <alignment horizontal="right" vertical="center"/>
      <protection locked="0"/>
    </xf>
    <xf numFmtId="0" fontId="14" fillId="10" borderId="31" xfId="0" applyFont="1" applyFill="1" applyBorder="1" applyAlignment="1" applyProtection="1">
      <alignment horizontal="left" vertical="center" wrapText="1"/>
      <protection locked="0"/>
    </xf>
    <xf numFmtId="0" fontId="14" fillId="10" borderId="9" xfId="0" applyFont="1" applyFill="1" applyBorder="1" applyAlignment="1" applyProtection="1">
      <alignment horizontal="left" vertical="center" wrapText="1"/>
      <protection locked="0"/>
    </xf>
    <xf numFmtId="0" fontId="14" fillId="12" borderId="17" xfId="0" applyFont="1" applyFill="1" applyBorder="1" applyAlignment="1" applyProtection="1">
      <alignment horizontal="right" vertical="center"/>
      <protection locked="0"/>
    </xf>
    <xf numFmtId="0" fontId="14" fillId="12" borderId="9" xfId="0" applyFont="1" applyFill="1" applyBorder="1" applyAlignment="1" applyProtection="1">
      <alignment horizontal="right" vertical="center"/>
      <protection locked="0"/>
    </xf>
    <xf numFmtId="0" fontId="14" fillId="12" borderId="25" xfId="0" applyFont="1" applyFill="1" applyBorder="1" applyAlignment="1" applyProtection="1">
      <alignment horizontal="right" vertical="center"/>
      <protection locked="0"/>
    </xf>
    <xf numFmtId="164" fontId="14" fillId="12" borderId="17" xfId="2" applyFont="1" applyFill="1" applyBorder="1" applyAlignment="1" applyProtection="1">
      <alignment horizontal="justify" vertical="center"/>
      <protection locked="0"/>
    </xf>
    <xf numFmtId="164" fontId="14" fillId="12" borderId="9" xfId="2" applyFont="1" applyFill="1" applyBorder="1" applyAlignment="1" applyProtection="1">
      <alignment horizontal="justify" vertical="center"/>
      <protection locked="0"/>
    </xf>
    <xf numFmtId="0" fontId="14" fillId="10" borderId="17" xfId="0" applyFont="1" applyFill="1" applyBorder="1" applyAlignment="1" applyProtection="1">
      <alignment horizontal="left" vertical="center" wrapText="1"/>
      <protection locked="0"/>
    </xf>
    <xf numFmtId="0" fontId="14" fillId="10" borderId="25" xfId="0" applyFont="1" applyFill="1" applyBorder="1" applyAlignment="1" applyProtection="1">
      <alignment horizontal="left" vertical="center" wrapText="1"/>
      <protection locked="0"/>
    </xf>
    <xf numFmtId="164" fontId="12" fillId="3" borderId="116" xfId="2" applyFont="1" applyFill="1" applyBorder="1" applyAlignment="1" applyProtection="1">
      <alignment horizontal="right" vertical="center"/>
      <protection locked="0"/>
    </xf>
    <xf numFmtId="164" fontId="12" fillId="3" borderId="117" xfId="2" applyFont="1" applyFill="1" applyBorder="1" applyAlignment="1" applyProtection="1">
      <alignment horizontal="right" vertical="center"/>
      <protection locked="0"/>
    </xf>
    <xf numFmtId="164" fontId="12" fillId="3" borderId="118" xfId="2" applyFont="1" applyFill="1" applyBorder="1" applyAlignment="1" applyProtection="1">
      <alignment horizontal="right" vertical="center"/>
      <protection locked="0"/>
    </xf>
    <xf numFmtId="3" fontId="14" fillId="9" borderId="17" xfId="2" applyNumberFormat="1" applyFont="1" applyFill="1" applyBorder="1" applyAlignment="1" applyProtection="1">
      <alignment horizontal="right" vertical="center"/>
      <protection locked="0"/>
    </xf>
    <xf numFmtId="3" fontId="14" fillId="9" borderId="9" xfId="2" applyNumberFormat="1" applyFont="1" applyFill="1" applyBorder="1" applyAlignment="1" applyProtection="1">
      <alignment horizontal="right" vertical="center"/>
      <protection locked="0"/>
    </xf>
    <xf numFmtId="3" fontId="14" fillId="9" borderId="25" xfId="2" applyNumberFormat="1" applyFont="1" applyFill="1" applyBorder="1" applyAlignment="1" applyProtection="1">
      <alignment horizontal="right" vertical="center"/>
      <protection locked="0"/>
    </xf>
    <xf numFmtId="3" fontId="14" fillId="10" borderId="17" xfId="2" applyNumberFormat="1" applyFont="1" applyFill="1" applyBorder="1" applyAlignment="1">
      <alignment horizontal="right" vertical="center"/>
    </xf>
    <xf numFmtId="3" fontId="14" fillId="10" borderId="9" xfId="2" applyNumberFormat="1" applyFont="1" applyFill="1" applyBorder="1" applyAlignment="1">
      <alignment horizontal="right" vertical="center"/>
    </xf>
    <xf numFmtId="3" fontId="14" fillId="10" borderId="25" xfId="2" applyNumberFormat="1" applyFont="1" applyFill="1" applyBorder="1" applyAlignment="1">
      <alignment horizontal="right" vertical="center"/>
    </xf>
    <xf numFmtId="0" fontId="12" fillId="10" borderId="9" xfId="0" applyFont="1" applyFill="1" applyBorder="1" applyAlignment="1" applyProtection="1">
      <alignment horizontal="justify" vertical="center"/>
      <protection locked="0"/>
    </xf>
    <xf numFmtId="0" fontId="12" fillId="10" borderId="25" xfId="0" applyFont="1" applyFill="1" applyBorder="1" applyAlignment="1" applyProtection="1">
      <alignment horizontal="justify" vertical="center"/>
      <protection locked="0"/>
    </xf>
    <xf numFmtId="0" fontId="14" fillId="0" borderId="9" xfId="0" applyFont="1" applyBorder="1" applyAlignment="1" applyProtection="1">
      <alignment horizontal="justify" vertical="center"/>
      <protection locked="0"/>
    </xf>
    <xf numFmtId="0" fontId="14" fillId="0" borderId="25" xfId="0" applyFont="1" applyBorder="1" applyAlignment="1" applyProtection="1">
      <alignment horizontal="justify" vertical="center"/>
      <protection locked="0"/>
    </xf>
    <xf numFmtId="0" fontId="14" fillId="10" borderId="9" xfId="0" applyFont="1" applyFill="1" applyBorder="1" applyAlignment="1" applyProtection="1">
      <alignment horizontal="justify" vertical="center"/>
      <protection locked="0"/>
    </xf>
    <xf numFmtId="0" fontId="14" fillId="10" borderId="25" xfId="0" applyFont="1" applyFill="1" applyBorder="1" applyAlignment="1" applyProtection="1">
      <alignment horizontal="justify" vertical="center"/>
      <protection locked="0"/>
    </xf>
    <xf numFmtId="0" fontId="3" fillId="10" borderId="27" xfId="0" applyFont="1" applyFill="1" applyBorder="1" applyAlignment="1" applyProtection="1">
      <alignment horizontal="justify" vertical="center"/>
      <protection locked="0"/>
    </xf>
    <xf numFmtId="0" fontId="3" fillId="10" borderId="51" xfId="0" applyFont="1" applyFill="1" applyBorder="1" applyAlignment="1" applyProtection="1">
      <alignment horizontal="justify" vertical="center"/>
      <protection locked="0"/>
    </xf>
    <xf numFmtId="0" fontId="14" fillId="12" borderId="90" xfId="0" applyFont="1" applyFill="1" applyBorder="1" applyAlignment="1" applyProtection="1">
      <alignment horizontal="justify" vertical="top"/>
      <protection locked="0"/>
    </xf>
    <xf numFmtId="0" fontId="14" fillId="12" borderId="21" xfId="0" applyFont="1" applyFill="1" applyBorder="1" applyAlignment="1" applyProtection="1">
      <alignment horizontal="justify" vertical="top"/>
      <protection locked="0"/>
    </xf>
    <xf numFmtId="0" fontId="14" fillId="12" borderId="58" xfId="0" applyFont="1" applyFill="1" applyBorder="1" applyAlignment="1" applyProtection="1">
      <alignment horizontal="justify" vertical="top"/>
      <protection locked="0"/>
    </xf>
    <xf numFmtId="3" fontId="14" fillId="5" borderId="17" xfId="1" applyNumberFormat="1" applyFont="1" applyFill="1" applyBorder="1" applyAlignment="1" applyProtection="1">
      <alignment horizontal="right" vertical="center"/>
      <protection locked="0"/>
    </xf>
    <xf numFmtId="3" fontId="14" fillId="5" borderId="9" xfId="1" applyNumberFormat="1" applyFont="1" applyFill="1" applyBorder="1" applyAlignment="1" applyProtection="1">
      <alignment horizontal="right" vertical="center"/>
      <protection locked="0"/>
    </xf>
    <xf numFmtId="3" fontId="14" fillId="5" borderId="10" xfId="1" applyNumberFormat="1" applyFont="1" applyFill="1" applyBorder="1" applyAlignment="1" applyProtection="1">
      <alignment horizontal="right" vertical="center"/>
      <protection locked="0"/>
    </xf>
    <xf numFmtId="0" fontId="14" fillId="10" borderId="2" xfId="0" applyFont="1" applyFill="1" applyBorder="1" applyAlignment="1" applyProtection="1">
      <alignment horizontal="justify" vertical="center"/>
      <protection locked="0"/>
    </xf>
    <xf numFmtId="0" fontId="14" fillId="10" borderId="24" xfId="0" applyFont="1" applyFill="1" applyBorder="1" applyAlignment="1" applyProtection="1">
      <alignment horizontal="justify" vertical="center"/>
      <protection locked="0"/>
    </xf>
    <xf numFmtId="0" fontId="14" fillId="5" borderId="9" xfId="0" applyFont="1" applyFill="1" applyBorder="1" applyAlignment="1" applyProtection="1">
      <alignment horizontal="justify" vertical="center"/>
      <protection locked="0"/>
    </xf>
    <xf numFmtId="0" fontId="14" fillId="5" borderId="25" xfId="0" applyFont="1" applyFill="1" applyBorder="1" applyAlignment="1" applyProtection="1">
      <alignment horizontal="justify" vertical="center"/>
      <protection locked="0"/>
    </xf>
    <xf numFmtId="0" fontId="16" fillId="3" borderId="30" xfId="0" applyFont="1" applyFill="1" applyBorder="1" applyAlignment="1" applyProtection="1">
      <alignment horizontal="center" vertical="center" textRotation="90" wrapText="1"/>
      <protection locked="0"/>
    </xf>
    <xf numFmtId="0" fontId="16" fillId="3" borderId="4" xfId="0" applyFont="1" applyFill="1" applyBorder="1" applyAlignment="1" applyProtection="1">
      <alignment horizontal="center" vertical="center" textRotation="90" wrapText="1"/>
      <protection locked="0"/>
    </xf>
    <xf numFmtId="0" fontId="16" fillId="3" borderId="87" xfId="0" applyFont="1" applyFill="1" applyBorder="1" applyAlignment="1" applyProtection="1">
      <alignment horizontal="center" vertical="center" textRotation="90" wrapText="1"/>
      <protection locked="0"/>
    </xf>
    <xf numFmtId="0" fontId="16" fillId="3" borderId="88" xfId="0" applyFont="1" applyFill="1" applyBorder="1" applyAlignment="1" applyProtection="1">
      <alignment horizontal="center" vertical="center" textRotation="90" wrapText="1"/>
      <protection locked="0"/>
    </xf>
    <xf numFmtId="0" fontId="16" fillId="3" borderId="127" xfId="0" applyFont="1" applyFill="1" applyBorder="1" applyAlignment="1" applyProtection="1">
      <alignment horizontal="center" vertical="center" textRotation="90" wrapText="1"/>
      <protection locked="0"/>
    </xf>
    <xf numFmtId="168" fontId="12" fillId="5" borderId="116" xfId="2" applyNumberFormat="1" applyFont="1" applyFill="1" applyBorder="1" applyAlignment="1" applyProtection="1">
      <alignment horizontal="right" vertical="center"/>
      <protection locked="0"/>
    </xf>
    <xf numFmtId="168" fontId="12" fillId="5" borderId="117" xfId="2" applyNumberFormat="1" applyFont="1" applyFill="1" applyBorder="1" applyAlignment="1" applyProtection="1">
      <alignment horizontal="right" vertical="center"/>
      <protection locked="0"/>
    </xf>
    <xf numFmtId="0" fontId="3" fillId="9" borderId="39" xfId="0" applyFont="1" applyFill="1" applyBorder="1" applyAlignment="1" applyProtection="1">
      <alignment horizontal="justify" vertical="center" wrapText="1"/>
      <protection locked="0"/>
    </xf>
    <xf numFmtId="168" fontId="14" fillId="9" borderId="39" xfId="2" applyNumberFormat="1" applyFont="1" applyFill="1" applyBorder="1" applyAlignment="1" applyProtection="1">
      <alignment horizontal="right" vertical="center"/>
      <protection locked="0"/>
    </xf>
    <xf numFmtId="168" fontId="14" fillId="9" borderId="27" xfId="2" applyNumberFormat="1" applyFont="1" applyFill="1" applyBorder="1" applyAlignment="1" applyProtection="1">
      <alignment horizontal="right" vertical="center"/>
      <protection locked="0"/>
    </xf>
    <xf numFmtId="168" fontId="14" fillId="9" borderId="51" xfId="2" applyNumberFormat="1" applyFont="1" applyFill="1" applyBorder="1" applyAlignment="1" applyProtection="1">
      <alignment horizontal="right" vertical="center"/>
      <protection locked="0"/>
    </xf>
    <xf numFmtId="164" fontId="12" fillId="10" borderId="39" xfId="2" applyFont="1" applyFill="1" applyBorder="1" applyAlignment="1" applyProtection="1">
      <alignment horizontal="right" vertical="center"/>
      <protection locked="0"/>
    </xf>
    <xf numFmtId="164" fontId="12" fillId="10" borderId="27" xfId="2" applyFont="1" applyFill="1" applyBorder="1" applyAlignment="1" applyProtection="1">
      <alignment horizontal="right" vertical="center"/>
      <protection locked="0"/>
    </xf>
    <xf numFmtId="164" fontId="12" fillId="10" borderId="51" xfId="2" applyFont="1" applyFill="1" applyBorder="1" applyAlignment="1" applyProtection="1">
      <alignment horizontal="right" vertical="center"/>
      <protection locked="0"/>
    </xf>
    <xf numFmtId="0" fontId="3" fillId="10" borderId="39" xfId="0" applyFont="1" applyFill="1" applyBorder="1" applyAlignment="1" applyProtection="1">
      <alignment horizontal="justify" vertical="center" wrapText="1"/>
      <protection locked="0"/>
    </xf>
    <xf numFmtId="0" fontId="3" fillId="10" borderId="27" xfId="0" applyFont="1" applyFill="1" applyBorder="1" applyAlignment="1" applyProtection="1">
      <alignment horizontal="justify" vertical="center" wrapText="1"/>
      <protection locked="0"/>
    </xf>
    <xf numFmtId="0" fontId="3" fillId="10" borderId="51" xfId="0" applyFont="1" applyFill="1" applyBorder="1" applyAlignment="1" applyProtection="1">
      <alignment horizontal="justify" vertical="center" wrapText="1"/>
      <protection locked="0"/>
    </xf>
    <xf numFmtId="168" fontId="14" fillId="10" borderId="39" xfId="2" applyNumberFormat="1" applyFont="1" applyFill="1" applyBorder="1" applyAlignment="1" applyProtection="1">
      <alignment horizontal="right" vertical="center"/>
      <protection locked="0"/>
    </xf>
    <xf numFmtId="168" fontId="14" fillId="10" borderId="27" xfId="2" applyNumberFormat="1" applyFont="1" applyFill="1" applyBorder="1" applyAlignment="1" applyProtection="1">
      <alignment horizontal="right" vertical="center"/>
      <protection locked="0"/>
    </xf>
    <xf numFmtId="168" fontId="14" fillId="10" borderId="28" xfId="2" applyNumberFormat="1" applyFont="1" applyFill="1" applyBorder="1" applyAlignment="1" applyProtection="1">
      <alignment horizontal="right" vertical="center"/>
      <protection locked="0"/>
    </xf>
    <xf numFmtId="0" fontId="16" fillId="3" borderId="48" xfId="0" applyFont="1" applyFill="1" applyBorder="1" applyAlignment="1" applyProtection="1">
      <alignment horizontal="center" vertical="center" textRotation="90" wrapText="1"/>
      <protection locked="0"/>
    </xf>
    <xf numFmtId="0" fontId="16" fillId="3" borderId="7" xfId="0" applyFont="1" applyFill="1" applyBorder="1" applyAlignment="1" applyProtection="1">
      <alignment horizontal="center" vertical="center" textRotation="90" wrapText="1"/>
      <protection locked="0"/>
    </xf>
    <xf numFmtId="0" fontId="12" fillId="9" borderId="2" xfId="0" applyFont="1" applyFill="1" applyBorder="1" applyAlignment="1" applyProtection="1">
      <alignment horizontal="left" vertical="center" wrapText="1"/>
      <protection locked="0"/>
    </xf>
    <xf numFmtId="0" fontId="12" fillId="9" borderId="71" xfId="0" applyFont="1" applyFill="1" applyBorder="1" applyAlignment="1" applyProtection="1">
      <alignment horizontal="left" vertical="center" wrapText="1"/>
      <protection locked="0"/>
    </xf>
    <xf numFmtId="3" fontId="14" fillId="10" borderId="17" xfId="1" applyNumberFormat="1" applyFont="1" applyFill="1" applyBorder="1" applyAlignment="1" applyProtection="1">
      <alignment horizontal="right" vertical="center"/>
      <protection locked="0"/>
    </xf>
    <xf numFmtId="3" fontId="14" fillId="10" borderId="9" xfId="1" applyNumberFormat="1" applyFont="1" applyFill="1" applyBorder="1" applyAlignment="1" applyProtection="1">
      <alignment horizontal="right" vertical="center"/>
      <protection locked="0"/>
    </xf>
    <xf numFmtId="3" fontId="14" fillId="10" borderId="10" xfId="1" applyNumberFormat="1" applyFont="1" applyFill="1" applyBorder="1" applyAlignment="1" applyProtection="1">
      <alignment horizontal="right" vertical="center"/>
      <protection locked="0"/>
    </xf>
    <xf numFmtId="164" fontId="12" fillId="10" borderId="17" xfId="2" applyFont="1" applyFill="1" applyBorder="1" applyAlignment="1" applyProtection="1">
      <alignment horizontal="right" vertical="center"/>
      <protection locked="0"/>
    </xf>
    <xf numFmtId="164" fontId="12" fillId="10" borderId="9" xfId="2" applyFont="1" applyFill="1" applyBorder="1" applyAlignment="1" applyProtection="1">
      <alignment horizontal="right" vertical="center"/>
      <protection locked="0"/>
    </xf>
    <xf numFmtId="164" fontId="12" fillId="10" borderId="10" xfId="2" applyFont="1" applyFill="1" applyBorder="1" applyAlignment="1" applyProtection="1">
      <alignment horizontal="right" vertical="center"/>
      <protection locked="0"/>
    </xf>
    <xf numFmtId="0" fontId="14" fillId="5" borderId="105" xfId="0" applyFont="1" applyFill="1" applyBorder="1" applyAlignment="1" applyProtection="1">
      <alignment horizontal="left" vertical="center" wrapText="1"/>
      <protection locked="0"/>
    </xf>
    <xf numFmtId="0" fontId="14" fillId="5" borderId="2" xfId="0" applyFont="1" applyFill="1" applyBorder="1" applyAlignment="1" applyProtection="1">
      <alignment horizontal="left" vertical="center" wrapText="1"/>
      <protection locked="0"/>
    </xf>
    <xf numFmtId="0" fontId="14" fillId="5" borderId="71" xfId="0" applyFont="1" applyFill="1" applyBorder="1" applyAlignment="1" applyProtection="1">
      <alignment horizontal="left" vertical="center" wrapText="1"/>
      <protection locked="0"/>
    </xf>
    <xf numFmtId="0" fontId="14" fillId="9" borderId="14" xfId="0" applyFont="1" applyFill="1" applyBorder="1" applyAlignment="1" applyProtection="1">
      <alignment horizontal="left" vertical="center" wrapText="1"/>
      <protection locked="0"/>
    </xf>
    <xf numFmtId="0" fontId="14" fillId="9" borderId="2" xfId="0" applyFont="1" applyFill="1" applyBorder="1" applyAlignment="1" applyProtection="1">
      <alignment horizontal="left" vertical="center" wrapText="1"/>
      <protection locked="0"/>
    </xf>
    <xf numFmtId="0" fontId="14" fillId="9" borderId="71" xfId="0" applyFont="1" applyFill="1" applyBorder="1" applyAlignment="1" applyProtection="1">
      <alignment horizontal="left" vertical="center" wrapText="1"/>
      <protection locked="0"/>
    </xf>
    <xf numFmtId="3" fontId="14" fillId="8" borderId="17" xfId="1" applyNumberFormat="1" applyFont="1" applyFill="1" applyBorder="1" applyAlignment="1" applyProtection="1">
      <alignment horizontal="right" vertical="center"/>
      <protection locked="0"/>
    </xf>
    <xf numFmtId="3" fontId="14" fillId="8" borderId="9" xfId="1" applyNumberFormat="1" applyFont="1" applyFill="1" applyBorder="1" applyAlignment="1" applyProtection="1">
      <alignment horizontal="right" vertical="center"/>
      <protection locked="0"/>
    </xf>
    <xf numFmtId="3" fontId="14" fillId="8" borderId="10" xfId="1" applyNumberFormat="1" applyFont="1" applyFill="1" applyBorder="1" applyAlignment="1" applyProtection="1">
      <alignment horizontal="right" vertical="center"/>
      <protection locked="0"/>
    </xf>
    <xf numFmtId="3" fontId="14" fillId="10" borderId="39" xfId="1" applyNumberFormat="1" applyFont="1" applyFill="1" applyBorder="1" applyAlignment="1" applyProtection="1">
      <alignment horizontal="right" vertical="center"/>
      <protection locked="0"/>
    </xf>
    <xf numFmtId="3" fontId="14" fillId="10" borderId="27" xfId="1" applyNumberFormat="1" applyFont="1" applyFill="1" applyBorder="1" applyAlignment="1" applyProtection="1">
      <alignment horizontal="right" vertical="center"/>
      <protection locked="0"/>
    </xf>
    <xf numFmtId="3" fontId="14" fillId="10" borderId="28" xfId="1" applyNumberFormat="1" applyFont="1" applyFill="1" applyBorder="1" applyAlignment="1" applyProtection="1">
      <alignment horizontal="right" vertical="center"/>
      <protection locked="0"/>
    </xf>
    <xf numFmtId="3" fontId="14" fillId="9" borderId="35" xfId="1" applyNumberFormat="1" applyFont="1" applyFill="1" applyBorder="1" applyAlignment="1" applyProtection="1">
      <alignment horizontal="right" vertical="center"/>
      <protection locked="0"/>
    </xf>
    <xf numFmtId="3" fontId="14" fillId="9" borderId="42" xfId="1" applyNumberFormat="1" applyFont="1" applyFill="1" applyBorder="1" applyAlignment="1" applyProtection="1">
      <alignment horizontal="right" vertical="center"/>
      <protection locked="0"/>
    </xf>
    <xf numFmtId="3" fontId="14" fillId="9" borderId="43" xfId="1" applyNumberFormat="1" applyFont="1" applyFill="1" applyBorder="1" applyAlignment="1" applyProtection="1">
      <alignment horizontal="right" vertical="center"/>
      <protection locked="0"/>
    </xf>
    <xf numFmtId="0" fontId="3" fillId="9" borderId="17" xfId="0" applyFont="1" applyFill="1" applyBorder="1" applyAlignment="1" applyProtection="1">
      <alignment horizontal="left" vertical="center" wrapText="1"/>
      <protection locked="0"/>
    </xf>
    <xf numFmtId="0" fontId="3" fillId="9" borderId="9" xfId="0" applyFont="1" applyFill="1" applyBorder="1" applyAlignment="1" applyProtection="1">
      <alignment horizontal="left" vertical="center" wrapText="1"/>
      <protection locked="0"/>
    </xf>
    <xf numFmtId="168" fontId="14" fillId="5" borderId="74" xfId="2" applyNumberFormat="1" applyFont="1" applyFill="1" applyBorder="1" applyAlignment="1" applyProtection="1">
      <alignment vertical="center"/>
      <protection locked="0"/>
    </xf>
    <xf numFmtId="168" fontId="14" fillId="5" borderId="18" xfId="2" applyNumberFormat="1" applyFont="1" applyFill="1" applyBorder="1" applyAlignment="1" applyProtection="1">
      <alignment vertical="center"/>
      <protection locked="0"/>
    </xf>
    <xf numFmtId="168" fontId="14" fillId="5" borderId="59" xfId="2" applyNumberFormat="1" applyFont="1" applyFill="1" applyBorder="1" applyAlignment="1" applyProtection="1">
      <alignment vertical="center"/>
      <protection locked="0"/>
    </xf>
    <xf numFmtId="168" fontId="14" fillId="5" borderId="76" xfId="2" applyNumberFormat="1" applyFont="1" applyFill="1" applyBorder="1" applyAlignment="1" applyProtection="1">
      <alignment vertical="center"/>
      <protection locked="0"/>
    </xf>
    <xf numFmtId="168" fontId="14" fillId="5" borderId="77" xfId="2" applyNumberFormat="1" applyFont="1" applyFill="1" applyBorder="1" applyAlignment="1" applyProtection="1">
      <alignment vertical="center"/>
      <protection locked="0"/>
    </xf>
    <xf numFmtId="168" fontId="14" fillId="5" borderId="78" xfId="2" applyNumberFormat="1" applyFont="1" applyFill="1" applyBorder="1" applyAlignment="1" applyProtection="1">
      <alignment vertical="center"/>
      <protection locked="0"/>
    </xf>
    <xf numFmtId="3" fontId="14" fillId="9" borderId="116" xfId="1" applyNumberFormat="1" applyFont="1" applyFill="1" applyBorder="1" applyAlignment="1" applyProtection="1">
      <alignment horizontal="right" vertical="center"/>
      <protection locked="0"/>
    </xf>
    <xf numFmtId="3" fontId="14" fillId="9" borderId="117" xfId="1" applyNumberFormat="1" applyFont="1" applyFill="1" applyBorder="1" applyAlignment="1" applyProtection="1">
      <alignment horizontal="right" vertical="center"/>
      <protection locked="0"/>
    </xf>
    <xf numFmtId="3" fontId="14" fillId="9" borderId="120" xfId="1" applyNumberFormat="1" applyFont="1" applyFill="1" applyBorder="1" applyAlignment="1" applyProtection="1">
      <alignment horizontal="right" vertical="center"/>
      <protection locked="0"/>
    </xf>
    <xf numFmtId="0" fontId="12" fillId="10" borderId="9" xfId="0" applyFont="1" applyFill="1" applyBorder="1" applyAlignment="1">
      <alignment horizontal="left" vertical="center" wrapText="1"/>
    </xf>
    <xf numFmtId="0" fontId="12" fillId="10" borderId="64" xfId="0" applyFont="1" applyFill="1" applyBorder="1" applyAlignment="1">
      <alignment horizontal="left" vertical="center" wrapText="1"/>
    </xf>
    <xf numFmtId="164" fontId="14" fillId="10" borderId="116" xfId="2" applyFont="1" applyFill="1" applyBorder="1" applyAlignment="1" applyProtection="1">
      <alignment horizontal="left" vertical="center" wrapText="1"/>
      <protection locked="0"/>
    </xf>
    <xf numFmtId="164" fontId="14" fillId="10" borderId="117" xfId="2" applyFont="1" applyFill="1" applyBorder="1" applyAlignment="1" applyProtection="1">
      <alignment horizontal="left" vertical="center" wrapText="1"/>
      <protection locked="0"/>
    </xf>
    <xf numFmtId="164" fontId="14" fillId="10" borderId="118" xfId="2" applyFont="1" applyFill="1" applyBorder="1" applyAlignment="1" applyProtection="1">
      <alignment horizontal="left" vertical="center" wrapText="1"/>
      <protection locked="0"/>
    </xf>
    <xf numFmtId="0" fontId="14" fillId="9" borderId="17" xfId="0" applyFont="1" applyFill="1" applyBorder="1" applyAlignment="1" applyProtection="1">
      <alignment horizontal="left" vertical="center" wrapText="1"/>
      <protection locked="0"/>
    </xf>
    <xf numFmtId="0" fontId="14" fillId="9" borderId="25" xfId="0" applyFont="1" applyFill="1" applyBorder="1" applyAlignment="1" applyProtection="1">
      <alignment horizontal="left" vertical="center" wrapText="1"/>
      <protection locked="0"/>
    </xf>
    <xf numFmtId="164" fontId="14" fillId="13" borderId="17" xfId="2" applyFont="1" applyFill="1" applyBorder="1" applyAlignment="1" applyProtection="1">
      <alignment horizontal="right" vertical="center"/>
      <protection locked="0"/>
    </xf>
    <xf numFmtId="164" fontId="14" fillId="13" borderId="9" xfId="2" applyFont="1" applyFill="1" applyBorder="1" applyAlignment="1" applyProtection="1">
      <alignment horizontal="right" vertical="center"/>
      <protection locked="0"/>
    </xf>
    <xf numFmtId="164" fontId="14" fillId="13" borderId="10" xfId="2" applyFont="1" applyFill="1" applyBorder="1" applyAlignment="1" applyProtection="1">
      <alignment horizontal="right" vertical="center"/>
      <protection locked="0"/>
    </xf>
    <xf numFmtId="0" fontId="15" fillId="13" borderId="17" xfId="0" applyFont="1" applyFill="1" applyBorder="1" applyAlignment="1" applyProtection="1">
      <alignment horizontal="right" vertical="center"/>
      <protection locked="0"/>
    </xf>
    <xf numFmtId="0" fontId="15" fillId="13" borderId="9" xfId="0" applyFont="1" applyFill="1" applyBorder="1" applyAlignment="1" applyProtection="1">
      <alignment horizontal="right" vertical="center"/>
      <protection locked="0"/>
    </xf>
    <xf numFmtId="3" fontId="14" fillId="13" borderId="17" xfId="1" applyNumberFormat="1" applyFont="1" applyFill="1" applyBorder="1" applyAlignment="1" applyProtection="1">
      <alignment horizontal="right" vertical="center"/>
      <protection locked="0"/>
    </xf>
    <xf numFmtId="3" fontId="14" fillId="13" borderId="9" xfId="1" applyNumberFormat="1" applyFont="1" applyFill="1" applyBorder="1" applyAlignment="1" applyProtection="1">
      <alignment horizontal="right" vertical="center"/>
      <protection locked="0"/>
    </xf>
    <xf numFmtId="3" fontId="14" fillId="13" borderId="10" xfId="1" applyNumberFormat="1" applyFont="1" applyFill="1" applyBorder="1" applyAlignment="1" applyProtection="1">
      <alignment horizontal="right" vertical="center"/>
      <protection locked="0"/>
    </xf>
    <xf numFmtId="0" fontId="12" fillId="5" borderId="127" xfId="0" applyFont="1" applyFill="1" applyBorder="1" applyAlignment="1" applyProtection="1">
      <alignment horizontal="justify" vertical="center"/>
      <protection locked="0"/>
    </xf>
    <xf numFmtId="0" fontId="12" fillId="5" borderId="0" xfId="0" applyFont="1" applyFill="1" applyAlignment="1" applyProtection="1">
      <alignment horizontal="justify" vertical="center"/>
      <protection locked="0"/>
    </xf>
    <xf numFmtId="0" fontId="12" fillId="5" borderId="53" xfId="0" applyFont="1" applyFill="1" applyBorder="1" applyAlignment="1" applyProtection="1">
      <alignment horizontal="justify" vertical="center"/>
      <protection locked="0"/>
    </xf>
    <xf numFmtId="3" fontId="12" fillId="5" borderId="12" xfId="1" applyNumberFormat="1" applyFont="1" applyFill="1" applyBorder="1" applyAlignment="1" applyProtection="1">
      <alignment horizontal="right" vertical="center"/>
      <protection locked="0"/>
    </xf>
    <xf numFmtId="3" fontId="12" fillId="5" borderId="0" xfId="1" applyNumberFormat="1" applyFont="1" applyFill="1" applyBorder="1" applyAlignment="1" applyProtection="1">
      <alignment horizontal="right" vertical="center"/>
      <protection locked="0"/>
    </xf>
    <xf numFmtId="3" fontId="12" fillId="5" borderId="88" xfId="1" applyNumberFormat="1" applyFont="1" applyFill="1" applyBorder="1" applyAlignment="1" applyProtection="1">
      <alignment horizontal="right" vertical="center"/>
      <protection locked="0"/>
    </xf>
    <xf numFmtId="168" fontId="12" fillId="10" borderId="74" xfId="2" applyNumberFormat="1" applyFont="1" applyFill="1" applyBorder="1" applyAlignment="1" applyProtection="1">
      <alignment vertical="center"/>
      <protection locked="0"/>
    </xf>
    <xf numFmtId="168" fontId="12" fillId="10" borderId="18" xfId="2" applyNumberFormat="1" applyFont="1" applyFill="1" applyBorder="1" applyAlignment="1" applyProtection="1">
      <alignment vertical="center"/>
      <protection locked="0"/>
    </xf>
    <xf numFmtId="168" fontId="12" fillId="10" borderId="59" xfId="2" applyNumberFormat="1" applyFont="1" applyFill="1" applyBorder="1" applyAlignment="1" applyProtection="1">
      <alignment vertical="center"/>
      <protection locked="0"/>
    </xf>
    <xf numFmtId="168" fontId="12" fillId="5" borderId="74" xfId="2" applyNumberFormat="1" applyFont="1" applyFill="1" applyBorder="1" applyAlignment="1" applyProtection="1">
      <alignment vertical="center"/>
      <protection locked="0"/>
    </xf>
    <xf numFmtId="168" fontId="12" fillId="5" borderId="18" xfId="2" applyNumberFormat="1" applyFont="1" applyFill="1" applyBorder="1" applyAlignment="1" applyProtection="1">
      <alignment vertical="center"/>
      <protection locked="0"/>
    </xf>
    <xf numFmtId="168" fontId="12" fillId="5" borderId="59" xfId="2" applyNumberFormat="1" applyFont="1" applyFill="1" applyBorder="1" applyAlignment="1" applyProtection="1">
      <alignment vertical="center"/>
      <protection locked="0"/>
    </xf>
    <xf numFmtId="0" fontId="14" fillId="9" borderId="9" xfId="0" applyFont="1" applyFill="1" applyBorder="1" applyAlignment="1" applyProtection="1">
      <alignment horizontal="left" vertical="center" wrapText="1"/>
      <protection locked="0"/>
    </xf>
    <xf numFmtId="0" fontId="14" fillId="9" borderId="64" xfId="0" applyFont="1" applyFill="1" applyBorder="1" applyAlignment="1" applyProtection="1">
      <alignment horizontal="left" vertical="center" wrapText="1"/>
      <protection locked="0"/>
    </xf>
    <xf numFmtId="0" fontId="14" fillId="8" borderId="17" xfId="0" applyFont="1" applyFill="1" applyBorder="1" applyAlignment="1" applyProtection="1">
      <alignment horizontal="left" vertical="center" wrapText="1"/>
      <protection locked="0"/>
    </xf>
    <xf numFmtId="0" fontId="14" fillId="8" borderId="9" xfId="0" applyFont="1" applyFill="1" applyBorder="1" applyAlignment="1" applyProtection="1">
      <alignment horizontal="left" vertical="center" wrapText="1"/>
      <protection locked="0"/>
    </xf>
    <xf numFmtId="0" fontId="14" fillId="8" borderId="64" xfId="0" applyFont="1" applyFill="1" applyBorder="1" applyAlignment="1" applyProtection="1">
      <alignment horizontal="left" vertical="center" wrapText="1"/>
      <protection locked="0"/>
    </xf>
    <xf numFmtId="0" fontId="14" fillId="10" borderId="64"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64" xfId="0" applyFont="1" applyFill="1" applyBorder="1" applyAlignment="1" applyProtection="1">
      <alignment horizontal="left" vertical="center" wrapText="1"/>
      <protection locked="0"/>
    </xf>
    <xf numFmtId="0" fontId="12" fillId="8" borderId="53" xfId="0" applyFont="1" applyFill="1" applyBorder="1" applyAlignment="1" applyProtection="1">
      <alignment horizontal="justify" vertical="center" textRotation="90"/>
      <protection locked="0"/>
    </xf>
    <xf numFmtId="0" fontId="12" fillId="8" borderId="24" xfId="0" applyFont="1" applyFill="1" applyBorder="1" applyAlignment="1" applyProtection="1">
      <alignment horizontal="justify" vertical="center" textRotation="90"/>
      <protection locked="0"/>
    </xf>
    <xf numFmtId="0" fontId="12" fillId="10" borderId="17" xfId="0" applyFont="1" applyFill="1" applyBorder="1" applyAlignment="1" applyProtection="1">
      <alignment horizontal="left" vertical="center" wrapText="1"/>
      <protection locked="0"/>
    </xf>
    <xf numFmtId="0" fontId="12" fillId="10" borderId="9" xfId="0" applyFont="1" applyFill="1" applyBorder="1" applyAlignment="1" applyProtection="1">
      <alignment horizontal="left" vertical="center" wrapText="1"/>
      <protection locked="0"/>
    </xf>
    <xf numFmtId="0" fontId="12" fillId="10" borderId="64" xfId="0" applyFont="1" applyFill="1" applyBorder="1" applyAlignment="1" applyProtection="1">
      <alignment horizontal="left" vertical="center" wrapText="1"/>
      <protection locked="0"/>
    </xf>
    <xf numFmtId="0" fontId="3" fillId="8" borderId="17" xfId="0" applyFont="1" applyFill="1" applyBorder="1" applyAlignment="1" applyProtection="1">
      <alignment horizontal="left" vertical="center" wrapText="1"/>
      <protection locked="0"/>
    </xf>
    <xf numFmtId="0" fontId="3" fillId="8" borderId="9" xfId="0" applyFont="1" applyFill="1" applyBorder="1" applyAlignment="1" applyProtection="1">
      <alignment horizontal="left" vertical="center" wrapText="1"/>
      <protection locked="0"/>
    </xf>
    <xf numFmtId="0" fontId="14" fillId="8" borderId="17" xfId="0" applyFont="1" applyFill="1" applyBorder="1" applyAlignment="1" applyProtection="1">
      <alignment vertical="center"/>
      <protection locked="0"/>
    </xf>
    <xf numFmtId="0" fontId="14" fillId="8" borderId="9" xfId="0" applyFont="1" applyFill="1" applyBorder="1" applyAlignment="1" applyProtection="1">
      <alignment vertical="center"/>
      <protection locked="0"/>
    </xf>
    <xf numFmtId="0" fontId="14" fillId="8" borderId="64" xfId="0" applyFont="1" applyFill="1" applyBorder="1" applyAlignment="1" applyProtection="1">
      <alignment vertical="center"/>
      <protection locked="0"/>
    </xf>
    <xf numFmtId="0" fontId="14" fillId="9" borderId="0" xfId="0" applyFont="1" applyFill="1" applyAlignment="1" applyProtection="1">
      <alignment horizontal="left" vertical="center" wrapText="1"/>
      <protection locked="0"/>
    </xf>
    <xf numFmtId="0" fontId="14" fillId="9" borderId="75" xfId="0" applyFont="1" applyFill="1" applyBorder="1" applyAlignment="1" applyProtection="1">
      <alignment horizontal="left" vertical="center" wrapText="1"/>
      <protection locked="0"/>
    </xf>
    <xf numFmtId="168" fontId="14" fillId="10" borderId="82" xfId="2" applyNumberFormat="1" applyFont="1" applyFill="1" applyBorder="1" applyAlignment="1" applyProtection="1">
      <alignment horizontal="right" vertical="center"/>
      <protection locked="0"/>
    </xf>
    <xf numFmtId="168" fontId="14" fillId="10" borderId="83" xfId="2" applyNumberFormat="1" applyFont="1" applyFill="1" applyBorder="1" applyAlignment="1" applyProtection="1">
      <alignment horizontal="right" vertical="center"/>
      <protection locked="0"/>
    </xf>
    <xf numFmtId="168" fontId="14" fillId="10" borderId="84" xfId="2" applyNumberFormat="1" applyFont="1" applyFill="1" applyBorder="1" applyAlignment="1" applyProtection="1">
      <alignment horizontal="right" vertical="center"/>
      <protection locked="0"/>
    </xf>
    <xf numFmtId="0" fontId="14" fillId="9" borderId="95" xfId="0" applyFont="1" applyFill="1" applyBorder="1" applyAlignment="1" applyProtection="1">
      <alignment horizontal="left" vertical="center" wrapText="1"/>
      <protection locked="0"/>
    </xf>
    <xf numFmtId="0" fontId="14" fillId="9" borderId="1" xfId="0" applyFont="1" applyFill="1" applyBorder="1" applyAlignment="1" applyProtection="1">
      <alignment horizontal="left" vertical="center" wrapText="1"/>
      <protection locked="0"/>
    </xf>
    <xf numFmtId="164" fontId="14" fillId="5" borderId="1" xfId="2" applyFont="1" applyFill="1" applyBorder="1" applyAlignment="1" applyProtection="1">
      <alignment horizontal="center" vertical="center" wrapText="1"/>
      <protection locked="0"/>
    </xf>
    <xf numFmtId="0" fontId="34" fillId="3" borderId="6" xfId="0" applyFont="1" applyFill="1" applyBorder="1" applyAlignment="1" applyProtection="1">
      <alignment horizontal="center" vertical="center" wrapText="1"/>
      <protection locked="0"/>
    </xf>
    <xf numFmtId="0" fontId="34" fillId="0" borderId="6" xfId="0" applyFont="1" applyBorder="1" applyAlignment="1">
      <alignment horizontal="center" vertical="center"/>
    </xf>
    <xf numFmtId="0" fontId="34" fillId="10" borderId="87" xfId="0" applyFont="1" applyFill="1" applyBorder="1" applyAlignment="1" applyProtection="1">
      <alignment horizontal="left" vertical="center" wrapText="1"/>
      <protection locked="0"/>
    </xf>
    <xf numFmtId="0" fontId="34" fillId="10" borderId="0" xfId="0" applyFont="1" applyFill="1" applyAlignment="1" applyProtection="1">
      <alignment horizontal="left" vertical="center" wrapText="1"/>
      <protection locked="0"/>
    </xf>
    <xf numFmtId="0" fontId="29" fillId="3" borderId="0" xfId="0" applyFont="1" applyFill="1" applyAlignment="1" applyProtection="1">
      <alignment horizontal="left" wrapText="1"/>
      <protection locked="0"/>
    </xf>
    <xf numFmtId="0" fontId="29" fillId="3" borderId="69" xfId="0" applyFont="1" applyFill="1" applyBorder="1" applyAlignment="1" applyProtection="1">
      <alignment horizontal="left" wrapText="1"/>
      <protection locked="0"/>
    </xf>
    <xf numFmtId="3" fontId="29" fillId="5" borderId="17" xfId="1" applyNumberFormat="1" applyFont="1" applyFill="1" applyBorder="1" applyAlignment="1" applyProtection="1">
      <alignment horizontal="center" vertical="center"/>
      <protection locked="0"/>
    </xf>
    <xf numFmtId="3" fontId="29" fillId="5" borderId="9" xfId="1" applyNumberFormat="1" applyFont="1" applyFill="1" applyBorder="1" applyAlignment="1" applyProtection="1">
      <alignment horizontal="center" vertical="center"/>
      <protection locked="0"/>
    </xf>
    <xf numFmtId="3" fontId="29" fillId="5" borderId="25" xfId="1" applyNumberFormat="1" applyFont="1" applyFill="1" applyBorder="1" applyAlignment="1" applyProtection="1">
      <alignment horizontal="center" vertical="center"/>
      <protection locked="0"/>
    </xf>
    <xf numFmtId="0" fontId="16" fillId="3" borderId="39" xfId="0" applyFont="1" applyFill="1" applyBorder="1" applyAlignment="1" applyProtection="1">
      <alignment horizontal="left" vertical="center"/>
      <protection locked="0"/>
    </xf>
    <xf numFmtId="0" fontId="16" fillId="3" borderId="27" xfId="0" applyFont="1" applyFill="1" applyBorder="1" applyAlignment="1" applyProtection="1">
      <alignment horizontal="left" vertical="center"/>
      <protection locked="0"/>
    </xf>
    <xf numFmtId="0" fontId="16" fillId="3" borderId="51" xfId="0" applyFont="1" applyFill="1" applyBorder="1" applyAlignment="1" applyProtection="1">
      <alignment horizontal="left" vertical="center"/>
      <protection locked="0"/>
    </xf>
    <xf numFmtId="3" fontId="14" fillId="3" borderId="105" xfId="1" applyNumberFormat="1" applyFont="1" applyFill="1" applyBorder="1" applyAlignment="1" applyProtection="1">
      <alignment vertical="center"/>
      <protection locked="0"/>
    </xf>
    <xf numFmtId="3" fontId="14" fillId="3" borderId="2" xfId="1" applyNumberFormat="1" applyFont="1" applyFill="1" applyBorder="1" applyAlignment="1" applyProtection="1">
      <alignment vertical="center"/>
      <protection locked="0"/>
    </xf>
    <xf numFmtId="3" fontId="14" fillId="3" borderId="3" xfId="1" applyNumberFormat="1" applyFont="1" applyFill="1" applyBorder="1" applyAlignment="1" applyProtection="1">
      <alignment vertical="center"/>
      <protection locked="0"/>
    </xf>
    <xf numFmtId="3" fontId="14" fillId="9" borderId="17" xfId="1" applyNumberFormat="1" applyFont="1" applyFill="1" applyBorder="1" applyAlignment="1" applyProtection="1">
      <alignment horizontal="right" vertical="center"/>
      <protection locked="0"/>
    </xf>
    <xf numFmtId="3" fontId="14" fillId="9" borderId="9" xfId="1" applyNumberFormat="1" applyFont="1" applyFill="1" applyBorder="1" applyAlignment="1" applyProtection="1">
      <alignment horizontal="right" vertical="center"/>
      <protection locked="0"/>
    </xf>
    <xf numFmtId="3" fontId="14" fillId="9" borderId="10" xfId="1" applyNumberFormat="1" applyFont="1" applyFill="1" applyBorder="1" applyAlignment="1" applyProtection="1">
      <alignment horizontal="right" vertical="center"/>
      <protection locked="0"/>
    </xf>
    <xf numFmtId="0" fontId="16" fillId="0" borderId="30" xfId="0" applyFont="1" applyBorder="1" applyAlignment="1" applyProtection="1">
      <alignment horizontal="center" vertical="center" textRotation="90"/>
      <protection locked="0"/>
    </xf>
    <xf numFmtId="0" fontId="16" fillId="0" borderId="4" xfId="0" applyFont="1" applyBorder="1" applyAlignment="1" applyProtection="1">
      <alignment horizontal="center" vertical="center" textRotation="90"/>
      <protection locked="0"/>
    </xf>
    <xf numFmtId="0" fontId="16" fillId="0" borderId="87" xfId="0" applyFont="1" applyBorder="1" applyAlignment="1" applyProtection="1">
      <alignment horizontal="center" vertical="center" textRotation="90"/>
      <protection locked="0"/>
    </xf>
    <xf numFmtId="0" fontId="16" fillId="0" borderId="88" xfId="0" applyFont="1" applyBorder="1" applyAlignment="1" applyProtection="1">
      <alignment horizontal="center" vertical="center" textRotation="90"/>
      <protection locked="0"/>
    </xf>
    <xf numFmtId="0" fontId="16" fillId="0" borderId="48" xfId="0" applyFont="1" applyBorder="1" applyAlignment="1" applyProtection="1">
      <alignment horizontal="center" vertical="center" textRotation="90"/>
      <protection locked="0"/>
    </xf>
    <xf numFmtId="0" fontId="16" fillId="0" borderId="7" xfId="0" applyFont="1" applyBorder="1" applyAlignment="1" applyProtection="1">
      <alignment horizontal="center" vertical="center" textRotation="90"/>
      <protection locked="0"/>
    </xf>
    <xf numFmtId="0" fontId="15" fillId="9" borderId="9" xfId="0" applyFont="1" applyFill="1" applyBorder="1" applyAlignment="1" applyProtection="1">
      <alignment horizontal="justify" vertical="center" wrapText="1"/>
      <protection locked="0"/>
    </xf>
    <xf numFmtId="0" fontId="15" fillId="9" borderId="25" xfId="0" applyFont="1" applyFill="1" applyBorder="1" applyAlignment="1" applyProtection="1">
      <alignment horizontal="justify" vertical="center" wrapText="1"/>
      <protection locked="0"/>
    </xf>
    <xf numFmtId="0" fontId="16" fillId="0" borderId="9" xfId="0" applyFont="1" applyBorder="1" applyAlignment="1" applyProtection="1">
      <alignment horizontal="justify" vertical="center" wrapText="1"/>
      <protection locked="0"/>
    </xf>
    <xf numFmtId="0" fontId="16" fillId="0" borderId="25" xfId="0" applyFont="1" applyBorder="1" applyAlignment="1" applyProtection="1">
      <alignment horizontal="justify" vertical="center" wrapText="1"/>
      <protection locked="0"/>
    </xf>
    <xf numFmtId="0" fontId="12" fillId="0" borderId="48" xfId="0" applyFont="1" applyBorder="1" applyAlignment="1" applyProtection="1">
      <alignment horizontal="justify" vertical="center"/>
      <protection locked="0"/>
    </xf>
    <xf numFmtId="0" fontId="12" fillId="0" borderId="6" xfId="0" applyFont="1" applyBorder="1" applyAlignment="1" applyProtection="1">
      <alignment horizontal="justify" vertical="center"/>
      <protection locked="0"/>
    </xf>
    <xf numFmtId="0" fontId="12" fillId="0" borderId="62" xfId="0" applyFont="1" applyBorder="1" applyAlignment="1" applyProtection="1">
      <alignment horizontal="justify" vertical="center"/>
      <protection locked="0"/>
    </xf>
    <xf numFmtId="0" fontId="14" fillId="10" borderId="42" xfId="0" applyFont="1" applyFill="1" applyBorder="1" applyAlignment="1" applyProtection="1">
      <alignment horizontal="justify" vertical="center"/>
      <protection locked="0"/>
    </xf>
    <xf numFmtId="0" fontId="14" fillId="10" borderId="50" xfId="0" applyFont="1" applyFill="1" applyBorder="1" applyAlignment="1" applyProtection="1">
      <alignment horizontal="justify" vertical="center"/>
      <protection locked="0"/>
    </xf>
    <xf numFmtId="3" fontId="12" fillId="0" borderId="17" xfId="1" applyNumberFormat="1" applyFont="1" applyFill="1" applyBorder="1" applyAlignment="1" applyProtection="1">
      <alignment horizontal="right" vertical="center"/>
      <protection locked="0"/>
    </xf>
    <xf numFmtId="3" fontId="12" fillId="0" borderId="9" xfId="1" applyNumberFormat="1" applyFont="1" applyFill="1" applyBorder="1" applyAlignment="1" applyProtection="1">
      <alignment horizontal="right" vertical="center"/>
      <protection locked="0"/>
    </xf>
    <xf numFmtId="3" fontId="12" fillId="0" borderId="10" xfId="1" applyNumberFormat="1" applyFont="1" applyFill="1" applyBorder="1" applyAlignment="1" applyProtection="1">
      <alignment horizontal="right" vertical="center"/>
      <protection locked="0"/>
    </xf>
    <xf numFmtId="3" fontId="12" fillId="0" borderId="13" xfId="1" applyNumberFormat="1" applyFont="1" applyFill="1" applyBorder="1" applyAlignment="1" applyProtection="1">
      <alignment horizontal="right" vertical="center"/>
      <protection locked="0"/>
    </xf>
    <xf numFmtId="3" fontId="12" fillId="0" borderId="6" xfId="1" applyNumberFormat="1" applyFont="1" applyFill="1" applyBorder="1" applyAlignment="1" applyProtection="1">
      <alignment horizontal="right" vertical="center"/>
      <protection locked="0"/>
    </xf>
    <xf numFmtId="3" fontId="12" fillId="0" borderId="7" xfId="1" applyNumberFormat="1" applyFont="1" applyFill="1" applyBorder="1" applyAlignment="1" applyProtection="1">
      <alignment horizontal="right" vertical="center"/>
      <protection locked="0"/>
    </xf>
    <xf numFmtId="3" fontId="14" fillId="0" borderId="14" xfId="1" applyNumberFormat="1" applyFont="1" applyFill="1" applyBorder="1" applyAlignment="1" applyProtection="1">
      <alignment horizontal="right" vertical="center"/>
      <protection locked="0"/>
    </xf>
    <xf numFmtId="3" fontId="14" fillId="0" borderId="2" xfId="1" applyNumberFormat="1" applyFont="1" applyFill="1" applyBorder="1" applyAlignment="1" applyProtection="1">
      <alignment horizontal="right" vertical="center"/>
      <protection locked="0"/>
    </xf>
    <xf numFmtId="3" fontId="14" fillId="0" borderId="3" xfId="1" applyNumberFormat="1" applyFont="1" applyFill="1" applyBorder="1" applyAlignment="1" applyProtection="1">
      <alignment horizontal="right" vertical="center"/>
      <protection locked="0"/>
    </xf>
    <xf numFmtId="0" fontId="15" fillId="3" borderId="111" xfId="0" applyFont="1" applyFill="1" applyBorder="1" applyAlignment="1" applyProtection="1">
      <alignment horizontal="left" vertical="center"/>
      <protection locked="0"/>
    </xf>
    <xf numFmtId="0" fontId="15" fillId="3" borderId="2" xfId="0" applyFont="1" applyFill="1" applyBorder="1" applyAlignment="1" applyProtection="1">
      <alignment horizontal="left" vertical="center"/>
      <protection locked="0"/>
    </xf>
    <xf numFmtId="0" fontId="15" fillId="3" borderId="24" xfId="0" applyFont="1" applyFill="1" applyBorder="1" applyAlignment="1" applyProtection="1">
      <alignment horizontal="left" vertical="center"/>
      <protection locked="0"/>
    </xf>
    <xf numFmtId="168" fontId="14" fillId="5" borderId="125" xfId="2" applyNumberFormat="1" applyFont="1" applyFill="1" applyBorder="1" applyAlignment="1" applyProtection="1">
      <alignment vertical="center"/>
      <protection locked="0"/>
    </xf>
    <xf numFmtId="168" fontId="14" fillId="5" borderId="117" xfId="2" applyNumberFormat="1" applyFont="1" applyFill="1" applyBorder="1" applyAlignment="1" applyProtection="1">
      <alignment vertical="center"/>
      <protection locked="0"/>
    </xf>
    <xf numFmtId="168" fontId="14" fillId="5" borderId="120" xfId="2" applyNumberFormat="1" applyFont="1" applyFill="1" applyBorder="1" applyAlignment="1" applyProtection="1">
      <alignment vertical="center"/>
      <protection locked="0"/>
    </xf>
    <xf numFmtId="168" fontId="14" fillId="10" borderId="74" xfId="2" applyNumberFormat="1" applyFont="1" applyFill="1" applyBorder="1" applyAlignment="1" applyProtection="1">
      <alignment vertical="center"/>
      <protection locked="0"/>
    </xf>
    <xf numFmtId="168" fontId="14" fillId="10" borderId="18" xfId="2" applyNumberFormat="1" applyFont="1" applyFill="1" applyBorder="1" applyAlignment="1" applyProtection="1">
      <alignment vertical="center"/>
      <protection locked="0"/>
    </xf>
    <xf numFmtId="168" fontId="14" fillId="10" borderId="59" xfId="2" applyNumberFormat="1" applyFont="1" applyFill="1" applyBorder="1" applyAlignment="1" applyProtection="1">
      <alignment vertical="center"/>
      <protection locked="0"/>
    </xf>
    <xf numFmtId="0" fontId="12" fillId="5" borderId="124" xfId="0" applyFont="1" applyFill="1" applyBorder="1" applyAlignment="1" applyProtection="1">
      <alignment horizontal="center" vertical="center" textRotation="90" wrapText="1"/>
      <protection locked="0"/>
    </xf>
    <xf numFmtId="0" fontId="12" fillId="5" borderId="122" xfId="0" applyFont="1" applyFill="1" applyBorder="1" applyAlignment="1" applyProtection="1">
      <alignment horizontal="center" vertical="center" textRotation="90" wrapText="1"/>
      <protection locked="0"/>
    </xf>
    <xf numFmtId="0" fontId="12" fillId="5" borderId="132" xfId="0" applyFont="1" applyFill="1" applyBorder="1" applyAlignment="1" applyProtection="1">
      <alignment horizontal="center" vertical="center" textRotation="90" wrapText="1"/>
      <protection locked="0"/>
    </xf>
    <xf numFmtId="3" fontId="14" fillId="10" borderId="17" xfId="2" applyNumberFormat="1" applyFont="1" applyFill="1" applyBorder="1" applyAlignment="1" applyProtection="1">
      <alignment horizontal="right" vertical="center"/>
      <protection locked="0"/>
    </xf>
    <xf numFmtId="3" fontId="14" fillId="10" borderId="9" xfId="2" applyNumberFormat="1" applyFont="1" applyFill="1" applyBorder="1" applyAlignment="1" applyProtection="1">
      <alignment horizontal="right" vertical="center"/>
      <protection locked="0"/>
    </xf>
    <xf numFmtId="3" fontId="14" fillId="10" borderId="25" xfId="2" applyNumberFormat="1" applyFont="1" applyFill="1" applyBorder="1" applyAlignment="1" applyProtection="1">
      <alignment horizontal="right" vertical="center"/>
      <protection locked="0"/>
    </xf>
    <xf numFmtId="3" fontId="14" fillId="10" borderId="10" xfId="2" applyNumberFormat="1" applyFont="1" applyFill="1" applyBorder="1" applyAlignment="1" applyProtection="1">
      <alignment horizontal="right" vertical="center"/>
      <protection locked="0"/>
    </xf>
    <xf numFmtId="0" fontId="15" fillId="3" borderId="31" xfId="0" applyFont="1" applyFill="1" applyBorder="1" applyAlignment="1" applyProtection="1">
      <alignment horizontal="justify" vertical="center"/>
      <protection locked="0"/>
    </xf>
    <xf numFmtId="0" fontId="15" fillId="3" borderId="9" xfId="0" applyFont="1" applyFill="1" applyBorder="1" applyAlignment="1" applyProtection="1">
      <alignment horizontal="justify" vertical="center"/>
      <protection locked="0"/>
    </xf>
    <xf numFmtId="0" fontId="15" fillId="3" borderId="25" xfId="0" applyFont="1" applyFill="1" applyBorder="1" applyAlignment="1" applyProtection="1">
      <alignment horizontal="justify" vertical="center"/>
      <protection locked="0"/>
    </xf>
    <xf numFmtId="3" fontId="14" fillId="0" borderId="17" xfId="2" applyNumberFormat="1" applyFont="1" applyBorder="1" applyAlignment="1">
      <alignment horizontal="right" vertical="center"/>
    </xf>
    <xf numFmtId="3" fontId="14" fillId="0" borderId="9" xfId="2" applyNumberFormat="1" applyFont="1" applyBorder="1" applyAlignment="1">
      <alignment horizontal="right" vertical="center"/>
    </xf>
    <xf numFmtId="3" fontId="14" fillId="0" borderId="25" xfId="2" applyNumberFormat="1" applyFont="1" applyBorder="1" applyAlignment="1">
      <alignment horizontal="right" vertical="center"/>
    </xf>
    <xf numFmtId="3" fontId="14" fillId="0" borderId="17" xfId="2" applyNumberFormat="1" applyFont="1" applyFill="1" applyBorder="1" applyAlignment="1" applyProtection="1">
      <alignment horizontal="right" vertical="center"/>
      <protection locked="0"/>
    </xf>
    <xf numFmtId="3" fontId="14" fillId="0" borderId="9" xfId="2" applyNumberFormat="1" applyFont="1" applyFill="1" applyBorder="1" applyAlignment="1" applyProtection="1">
      <alignment horizontal="right" vertical="center"/>
      <protection locked="0"/>
    </xf>
    <xf numFmtId="3" fontId="14" fillId="0" borderId="25" xfId="2" applyNumberFormat="1" applyFont="1" applyFill="1" applyBorder="1" applyAlignment="1" applyProtection="1">
      <alignment horizontal="right" vertical="center"/>
      <protection locked="0"/>
    </xf>
    <xf numFmtId="0" fontId="16" fillId="3" borderId="31" xfId="0" applyFont="1" applyFill="1" applyBorder="1" applyAlignment="1" applyProtection="1">
      <alignment horizontal="justify" vertical="center"/>
      <protection locked="0"/>
    </xf>
    <xf numFmtId="0" fontId="16" fillId="3" borderId="9" xfId="0" applyFont="1" applyFill="1" applyBorder="1" applyAlignment="1" applyProtection="1">
      <alignment horizontal="justify" vertical="center"/>
      <protection locked="0"/>
    </xf>
    <xf numFmtId="0" fontId="16" fillId="3" borderId="25" xfId="0" applyFont="1" applyFill="1" applyBorder="1" applyAlignment="1" applyProtection="1">
      <alignment horizontal="justify" vertical="center"/>
      <protection locked="0"/>
    </xf>
    <xf numFmtId="3" fontId="12" fillId="0" borderId="17" xfId="2" applyNumberFormat="1" applyFont="1" applyBorder="1" applyAlignment="1">
      <alignment horizontal="right" vertical="center"/>
    </xf>
    <xf numFmtId="3" fontId="12" fillId="0" borderId="9" xfId="2" applyNumberFormat="1" applyFont="1" applyBorder="1" applyAlignment="1">
      <alignment horizontal="right" vertical="center"/>
    </xf>
    <xf numFmtId="3" fontId="12" fillId="0" borderId="25" xfId="2" applyNumberFormat="1" applyFont="1" applyBorder="1" applyAlignment="1">
      <alignment horizontal="right" vertical="center"/>
    </xf>
    <xf numFmtId="3" fontId="12" fillId="0" borderId="17" xfId="2" applyNumberFormat="1" applyFont="1" applyFill="1" applyBorder="1" applyAlignment="1" applyProtection="1">
      <alignment horizontal="right" vertical="center"/>
      <protection locked="0"/>
    </xf>
    <xf numFmtId="3" fontId="12" fillId="0" borderId="9" xfId="2" applyNumberFormat="1" applyFont="1" applyFill="1" applyBorder="1" applyAlignment="1" applyProtection="1">
      <alignment horizontal="right" vertical="center"/>
      <protection locked="0"/>
    </xf>
    <xf numFmtId="3" fontId="12" fillId="0" borderId="25" xfId="2" applyNumberFormat="1" applyFont="1" applyFill="1" applyBorder="1" applyAlignment="1" applyProtection="1">
      <alignment horizontal="right" vertical="center"/>
      <protection locked="0"/>
    </xf>
    <xf numFmtId="3" fontId="12" fillId="10" borderId="17" xfId="2" applyNumberFormat="1" applyFont="1" applyFill="1" applyBorder="1" applyAlignment="1" applyProtection="1">
      <alignment horizontal="right" vertical="center"/>
      <protection locked="0"/>
    </xf>
    <xf numFmtId="3" fontId="12" fillId="10" borderId="9" xfId="2" applyNumberFormat="1" applyFont="1" applyFill="1" applyBorder="1" applyAlignment="1" applyProtection="1">
      <alignment horizontal="right" vertical="center"/>
      <protection locked="0"/>
    </xf>
    <xf numFmtId="3" fontId="12" fillId="10" borderId="25" xfId="2" applyNumberFormat="1" applyFont="1" applyFill="1" applyBorder="1" applyAlignment="1" applyProtection="1">
      <alignment horizontal="right" vertical="center"/>
      <protection locked="0"/>
    </xf>
    <xf numFmtId="3" fontId="12" fillId="0" borderId="10" xfId="2" applyNumberFormat="1" applyFont="1" applyFill="1" applyBorder="1" applyAlignment="1" applyProtection="1">
      <alignment horizontal="right" vertical="center"/>
      <protection locked="0"/>
    </xf>
    <xf numFmtId="0" fontId="16" fillId="9" borderId="31" xfId="0" applyFont="1" applyFill="1" applyBorder="1" applyAlignment="1" applyProtection="1">
      <alignment horizontal="justify" vertical="center"/>
      <protection locked="0"/>
    </xf>
    <xf numFmtId="0" fontId="16" fillId="9" borderId="9" xfId="0" applyFont="1" applyFill="1" applyBorder="1" applyAlignment="1" applyProtection="1">
      <alignment horizontal="justify" vertical="center"/>
      <protection locked="0"/>
    </xf>
    <xf numFmtId="0" fontId="16" fillId="9" borderId="25" xfId="0" applyFont="1" applyFill="1" applyBorder="1" applyAlignment="1" applyProtection="1">
      <alignment horizontal="justify" vertical="center"/>
      <protection locked="0"/>
    </xf>
    <xf numFmtId="3" fontId="12" fillId="10" borderId="17" xfId="2" applyNumberFormat="1" applyFont="1" applyFill="1" applyBorder="1" applyAlignment="1">
      <alignment horizontal="right" vertical="center"/>
    </xf>
    <xf numFmtId="3" fontId="12" fillId="10" borderId="9" xfId="2" applyNumberFormat="1" applyFont="1" applyFill="1" applyBorder="1" applyAlignment="1">
      <alignment horizontal="right" vertical="center"/>
    </xf>
    <xf numFmtId="3" fontId="12" fillId="10" borderId="25" xfId="2" applyNumberFormat="1" applyFont="1" applyFill="1" applyBorder="1" applyAlignment="1">
      <alignment horizontal="right" vertical="center"/>
    </xf>
    <xf numFmtId="3" fontId="12" fillId="10" borderId="105" xfId="2" applyNumberFormat="1" applyFont="1" applyFill="1" applyBorder="1" applyAlignment="1" applyProtection="1">
      <alignment horizontal="right" vertical="center"/>
      <protection locked="0"/>
    </xf>
    <xf numFmtId="3" fontId="12" fillId="10" borderId="2" xfId="2" applyNumberFormat="1" applyFont="1" applyFill="1" applyBorder="1" applyAlignment="1" applyProtection="1">
      <alignment horizontal="right" vertical="center"/>
      <protection locked="0"/>
    </xf>
    <xf numFmtId="3" fontId="12" fillId="10" borderId="3" xfId="2" applyNumberFormat="1" applyFont="1" applyFill="1" applyBorder="1" applyAlignment="1" applyProtection="1">
      <alignment horizontal="right" vertical="center"/>
      <protection locked="0"/>
    </xf>
    <xf numFmtId="0" fontId="6" fillId="3" borderId="116" xfId="0" applyFont="1" applyFill="1" applyBorder="1" applyAlignment="1" applyProtection="1">
      <alignment horizontal="justify" vertical="center" wrapText="1"/>
      <protection locked="0"/>
    </xf>
    <xf numFmtId="0" fontId="6" fillId="3" borderId="117" xfId="0" applyFont="1" applyFill="1" applyBorder="1" applyAlignment="1" applyProtection="1">
      <alignment horizontal="justify" vertical="center" wrapText="1"/>
      <protection locked="0"/>
    </xf>
    <xf numFmtId="0" fontId="6" fillId="3" borderId="118" xfId="0" applyFont="1" applyFill="1" applyBorder="1" applyAlignment="1" applyProtection="1">
      <alignment horizontal="justify" vertical="center" wrapText="1"/>
      <protection locked="0"/>
    </xf>
    <xf numFmtId="0" fontId="6" fillId="9" borderId="39" xfId="0" applyFont="1" applyFill="1" applyBorder="1" applyAlignment="1" applyProtection="1">
      <alignment horizontal="justify" vertical="center" wrapText="1"/>
      <protection locked="0"/>
    </xf>
    <xf numFmtId="0" fontId="6" fillId="9" borderId="27" xfId="0" applyFont="1" applyFill="1" applyBorder="1" applyAlignment="1" applyProtection="1">
      <alignment horizontal="justify" vertical="center" wrapText="1"/>
      <protection locked="0"/>
    </xf>
    <xf numFmtId="0" fontId="6" fillId="9" borderId="51" xfId="0" applyFont="1" applyFill="1" applyBorder="1" applyAlignment="1" applyProtection="1">
      <alignment horizontal="justify" vertical="center" wrapText="1"/>
      <protection locked="0"/>
    </xf>
    <xf numFmtId="0" fontId="15" fillId="3" borderId="94" xfId="0" applyFont="1" applyFill="1" applyBorder="1" applyAlignment="1" applyProtection="1">
      <alignment horizontal="left" vertical="center"/>
      <protection locked="0"/>
    </xf>
    <xf numFmtId="0" fontId="15" fillId="3" borderId="27" xfId="0" applyFont="1" applyFill="1" applyBorder="1" applyAlignment="1" applyProtection="1">
      <alignment horizontal="left" vertical="center"/>
      <protection locked="0"/>
    </xf>
    <xf numFmtId="0" fontId="15" fillId="3" borderId="51" xfId="0" applyFont="1" applyFill="1" applyBorder="1" applyAlignment="1" applyProtection="1">
      <alignment horizontal="left" vertical="center"/>
      <protection locked="0"/>
    </xf>
    <xf numFmtId="0" fontId="3" fillId="0" borderId="116" xfId="0" applyFont="1" applyBorder="1" applyAlignment="1" applyProtection="1">
      <alignment horizontal="justify" vertical="center" wrapText="1"/>
      <protection locked="0"/>
    </xf>
    <xf numFmtId="0" fontId="3" fillId="0" borderId="117" xfId="0" applyFont="1" applyBorder="1" applyAlignment="1" applyProtection="1">
      <alignment horizontal="justify" vertical="center" wrapText="1"/>
      <protection locked="0"/>
    </xf>
    <xf numFmtId="0" fontId="3" fillId="0" borderId="118" xfId="0" applyFont="1" applyBorder="1" applyAlignment="1" applyProtection="1">
      <alignment horizontal="justify" vertical="center" wrapText="1"/>
      <protection locked="0"/>
    </xf>
    <xf numFmtId="3" fontId="12" fillId="9" borderId="17" xfId="2" applyNumberFormat="1" applyFont="1" applyFill="1" applyBorder="1" applyAlignment="1" applyProtection="1">
      <alignment horizontal="right" vertical="center"/>
      <protection locked="0"/>
    </xf>
    <xf numFmtId="3" fontId="12" fillId="9" borderId="9" xfId="2" applyNumberFormat="1" applyFont="1" applyFill="1" applyBorder="1" applyAlignment="1" applyProtection="1">
      <alignment horizontal="right" vertical="center"/>
      <protection locked="0"/>
    </xf>
    <xf numFmtId="3" fontId="12" fillId="9" borderId="25" xfId="2" applyNumberFormat="1" applyFont="1" applyFill="1" applyBorder="1" applyAlignment="1" applyProtection="1">
      <alignment horizontal="right" vertical="center"/>
      <protection locked="0"/>
    </xf>
    <xf numFmtId="3" fontId="12" fillId="10" borderId="10" xfId="2" applyNumberFormat="1" applyFont="1" applyFill="1" applyBorder="1" applyAlignment="1" applyProtection="1">
      <alignment horizontal="right" vertical="center"/>
      <protection locked="0"/>
    </xf>
    <xf numFmtId="3" fontId="14" fillId="17" borderId="39" xfId="0" applyNumberFormat="1" applyFont="1" applyFill="1" applyBorder="1" applyAlignment="1">
      <alignment horizontal="right" vertical="center"/>
    </xf>
    <xf numFmtId="3" fontId="14" fillId="17" borderId="27" xfId="0" applyNumberFormat="1" applyFont="1" applyFill="1" applyBorder="1" applyAlignment="1">
      <alignment horizontal="right" vertical="center"/>
    </xf>
    <xf numFmtId="3" fontId="14" fillId="17" borderId="51" xfId="0" applyNumberFormat="1" applyFont="1" applyFill="1" applyBorder="1" applyAlignment="1">
      <alignment horizontal="right" vertical="center"/>
    </xf>
    <xf numFmtId="3" fontId="14" fillId="0" borderId="116" xfId="2" applyNumberFormat="1" applyFont="1" applyFill="1" applyBorder="1" applyAlignment="1" applyProtection="1">
      <alignment horizontal="right" vertical="center"/>
      <protection locked="0"/>
    </xf>
    <xf numFmtId="3" fontId="14" fillId="0" borderId="117" xfId="2" applyNumberFormat="1" applyFont="1" applyFill="1" applyBorder="1" applyAlignment="1" applyProtection="1">
      <alignment horizontal="right" vertical="center"/>
      <protection locked="0"/>
    </xf>
    <xf numFmtId="3" fontId="14" fillId="0" borderId="118" xfId="2" applyNumberFormat="1" applyFont="1" applyFill="1" applyBorder="1" applyAlignment="1" applyProtection="1">
      <alignment horizontal="right" vertical="center"/>
      <protection locked="0"/>
    </xf>
    <xf numFmtId="3" fontId="14" fillId="0" borderId="120" xfId="2" applyNumberFormat="1" applyFont="1" applyFill="1" applyBorder="1" applyAlignment="1" applyProtection="1">
      <alignment horizontal="right" vertical="center"/>
      <protection locked="0"/>
    </xf>
    <xf numFmtId="3" fontId="14" fillId="16" borderId="11" xfId="0" applyNumberFormat="1" applyFont="1" applyFill="1" applyBorder="1" applyAlignment="1" applyProtection="1">
      <alignment horizontal="right" vertical="center"/>
      <protection locked="0"/>
    </xf>
    <xf numFmtId="3" fontId="14" fillId="16" borderId="18" xfId="0" applyNumberFormat="1" applyFont="1" applyFill="1" applyBorder="1" applyAlignment="1" applyProtection="1">
      <alignment horizontal="right" vertical="center"/>
      <protection locked="0"/>
    </xf>
    <xf numFmtId="3" fontId="14" fillId="16" borderId="49" xfId="0" applyNumberFormat="1" applyFont="1" applyFill="1" applyBorder="1" applyAlignment="1" applyProtection="1">
      <alignment horizontal="right" vertical="center"/>
      <protection locked="0"/>
    </xf>
    <xf numFmtId="3" fontId="14" fillId="16" borderId="12" xfId="0" applyNumberFormat="1" applyFont="1" applyFill="1" applyBorder="1" applyAlignment="1" applyProtection="1">
      <alignment horizontal="right" vertical="center"/>
      <protection locked="0"/>
    </xf>
    <xf numFmtId="3" fontId="14" fillId="16" borderId="0" xfId="0" applyNumberFormat="1" applyFont="1" applyFill="1" applyAlignment="1" applyProtection="1">
      <alignment horizontal="right" vertical="center"/>
      <protection locked="0"/>
    </xf>
    <xf numFmtId="3" fontId="14" fillId="16" borderId="53" xfId="0" applyNumberFormat="1" applyFont="1" applyFill="1" applyBorder="1" applyAlignment="1" applyProtection="1">
      <alignment horizontal="right" vertical="center"/>
      <protection locked="0"/>
    </xf>
    <xf numFmtId="3" fontId="14" fillId="16" borderId="105" xfId="0" applyNumberFormat="1" applyFont="1" applyFill="1" applyBorder="1" applyAlignment="1" applyProtection="1">
      <alignment horizontal="right" vertical="center"/>
      <protection locked="0"/>
    </xf>
    <xf numFmtId="3" fontId="14" fillId="16" borderId="2" xfId="0" applyNumberFormat="1" applyFont="1" applyFill="1" applyBorder="1" applyAlignment="1" applyProtection="1">
      <alignment horizontal="right" vertical="center"/>
      <protection locked="0"/>
    </xf>
    <xf numFmtId="3" fontId="14" fillId="16" borderId="24" xfId="0" applyNumberFormat="1" applyFont="1" applyFill="1" applyBorder="1" applyAlignment="1" applyProtection="1">
      <alignment horizontal="right" vertical="center"/>
      <protection locked="0"/>
    </xf>
    <xf numFmtId="168" fontId="14" fillId="0" borderId="116" xfId="2" applyNumberFormat="1" applyFont="1" applyFill="1" applyBorder="1" applyAlignment="1" applyProtection="1">
      <alignment horizontal="right" vertical="center"/>
      <protection locked="0"/>
    </xf>
    <xf numFmtId="168" fontId="14" fillId="0" borderId="117" xfId="2" applyNumberFormat="1" applyFont="1" applyFill="1" applyBorder="1" applyAlignment="1" applyProtection="1">
      <alignment horizontal="right" vertical="center"/>
      <protection locked="0"/>
    </xf>
    <xf numFmtId="168" fontId="14" fillId="0" borderId="120" xfId="2" applyNumberFormat="1" applyFont="1" applyFill="1" applyBorder="1" applyAlignment="1" applyProtection="1">
      <alignment horizontal="right" vertical="center"/>
      <protection locked="0"/>
    </xf>
    <xf numFmtId="3" fontId="14" fillId="0" borderId="39" xfId="2" applyNumberFormat="1" applyFont="1" applyFill="1" applyBorder="1" applyAlignment="1" applyProtection="1">
      <alignment horizontal="right" vertical="center"/>
      <protection locked="0"/>
    </xf>
    <xf numFmtId="3" fontId="14" fillId="0" borderId="27" xfId="2" applyNumberFormat="1" applyFont="1" applyFill="1" applyBorder="1" applyAlignment="1" applyProtection="1">
      <alignment horizontal="right" vertical="center"/>
      <protection locked="0"/>
    </xf>
    <xf numFmtId="3" fontId="14" fillId="0" borderId="51" xfId="2" applyNumberFormat="1" applyFont="1" applyFill="1" applyBorder="1" applyAlignment="1" applyProtection="1">
      <alignment horizontal="right" vertical="center"/>
      <protection locked="0"/>
    </xf>
    <xf numFmtId="3" fontId="14" fillId="0" borderId="28" xfId="2" applyNumberFormat="1" applyFont="1" applyFill="1" applyBorder="1" applyAlignment="1" applyProtection="1">
      <alignment horizontal="right" vertical="center"/>
      <protection locked="0"/>
    </xf>
    <xf numFmtId="3" fontId="12" fillId="9" borderId="39" xfId="2" applyNumberFormat="1" applyFont="1" applyFill="1" applyBorder="1" applyAlignment="1" applyProtection="1">
      <alignment horizontal="right" vertical="center"/>
      <protection locked="0"/>
    </xf>
    <xf numFmtId="3" fontId="12" fillId="9" borderId="27" xfId="2" applyNumberFormat="1" applyFont="1" applyFill="1" applyBorder="1" applyAlignment="1" applyProtection="1">
      <alignment horizontal="right" vertical="center"/>
      <protection locked="0"/>
    </xf>
    <xf numFmtId="3" fontId="12" fillId="10" borderId="39" xfId="2" applyNumberFormat="1" applyFont="1" applyFill="1" applyBorder="1" applyAlignment="1">
      <alignment horizontal="right" vertical="center"/>
    </xf>
    <xf numFmtId="3" fontId="12" fillId="10" borderId="27" xfId="2" applyNumberFormat="1" applyFont="1" applyFill="1" applyBorder="1" applyAlignment="1">
      <alignment horizontal="right" vertical="center"/>
    </xf>
    <xf numFmtId="3" fontId="12" fillId="10" borderId="51" xfId="2" applyNumberFormat="1" applyFont="1" applyFill="1" applyBorder="1" applyAlignment="1">
      <alignment horizontal="right" vertical="center"/>
    </xf>
    <xf numFmtId="3" fontId="12" fillId="10" borderId="39" xfId="2" applyNumberFormat="1" applyFont="1" applyFill="1" applyBorder="1" applyAlignment="1" applyProtection="1">
      <alignment horizontal="right" vertical="center"/>
      <protection locked="0"/>
    </xf>
    <xf numFmtId="3" fontId="12" fillId="10" borderId="27" xfId="2" applyNumberFormat="1" applyFont="1" applyFill="1" applyBorder="1" applyAlignment="1" applyProtection="1">
      <alignment horizontal="right" vertical="center"/>
      <protection locked="0"/>
    </xf>
    <xf numFmtId="3" fontId="12" fillId="10" borderId="51" xfId="2" applyNumberFormat="1" applyFont="1" applyFill="1" applyBorder="1" applyAlignment="1" applyProtection="1">
      <alignment horizontal="right" vertical="center"/>
      <protection locked="0"/>
    </xf>
    <xf numFmtId="3" fontId="12" fillId="10" borderId="28" xfId="2" applyNumberFormat="1" applyFont="1" applyFill="1" applyBorder="1" applyAlignment="1" applyProtection="1">
      <alignment horizontal="right" vertical="center"/>
      <protection locked="0"/>
    </xf>
    <xf numFmtId="3" fontId="14" fillId="0" borderId="10" xfId="2" applyNumberFormat="1" applyFont="1" applyFill="1" applyBorder="1" applyAlignment="1" applyProtection="1">
      <alignment horizontal="right" vertical="center"/>
      <protection locked="0"/>
    </xf>
    <xf numFmtId="0" fontId="15" fillId="9" borderId="17" xfId="0" applyFont="1" applyFill="1" applyBorder="1" applyAlignment="1" applyProtection="1">
      <alignment horizontal="left" vertical="center"/>
      <protection locked="0"/>
    </xf>
    <xf numFmtId="0" fontId="15" fillId="9" borderId="9" xfId="0" applyFont="1" applyFill="1" applyBorder="1" applyAlignment="1" applyProtection="1">
      <alignment horizontal="left" vertical="center"/>
      <protection locked="0"/>
    </xf>
    <xf numFmtId="0" fontId="15" fillId="9" borderId="25" xfId="0" applyFont="1" applyFill="1" applyBorder="1" applyAlignment="1" applyProtection="1">
      <alignment horizontal="left" vertical="center"/>
      <protection locked="0"/>
    </xf>
    <xf numFmtId="164" fontId="14" fillId="0" borderId="11" xfId="2" applyFont="1" applyFill="1" applyBorder="1" applyAlignment="1" applyProtection="1">
      <alignment horizontal="center"/>
      <protection locked="0"/>
    </xf>
    <xf numFmtId="164" fontId="14" fillId="0" borderId="18" xfId="2" applyFont="1" applyFill="1" applyBorder="1" applyAlignment="1" applyProtection="1">
      <alignment horizontal="center"/>
      <protection locked="0"/>
    </xf>
    <xf numFmtId="164" fontId="14" fillId="0" borderId="59" xfId="2" applyFont="1" applyFill="1" applyBorder="1" applyAlignment="1" applyProtection="1">
      <alignment horizontal="center"/>
      <protection locked="0"/>
    </xf>
    <xf numFmtId="3" fontId="12" fillId="9" borderId="51" xfId="2" applyNumberFormat="1" applyFont="1" applyFill="1" applyBorder="1" applyAlignment="1" applyProtection="1">
      <alignment horizontal="right" vertical="center"/>
      <protection locked="0"/>
    </xf>
    <xf numFmtId="0" fontId="16" fillId="9" borderId="31" xfId="0" applyFont="1" applyFill="1" applyBorder="1" applyAlignment="1" applyProtection="1">
      <alignment horizontal="left" vertical="center"/>
      <protection locked="0"/>
    </xf>
    <xf numFmtId="0" fontId="16" fillId="9" borderId="9" xfId="0" applyFont="1" applyFill="1" applyBorder="1" applyAlignment="1" applyProtection="1">
      <alignment horizontal="left" vertical="center"/>
      <protection locked="0"/>
    </xf>
    <xf numFmtId="0" fontId="16" fillId="9" borderId="25" xfId="0" applyFont="1" applyFill="1" applyBorder="1" applyAlignment="1" applyProtection="1">
      <alignment horizontal="left" vertical="center"/>
      <protection locked="0"/>
    </xf>
    <xf numFmtId="0" fontId="29" fillId="2" borderId="110" xfId="0" applyFont="1" applyFill="1" applyBorder="1" applyAlignment="1">
      <alignment horizontal="center"/>
    </xf>
    <xf numFmtId="0" fontId="12" fillId="3" borderId="89" xfId="0" applyFont="1" applyFill="1" applyBorder="1" applyAlignment="1" applyProtection="1">
      <alignment horizontal="center" textRotation="1" wrapText="1"/>
      <protection locked="0"/>
    </xf>
    <xf numFmtId="0" fontId="12" fillId="3" borderId="18" xfId="0" applyFont="1" applyFill="1" applyBorder="1" applyAlignment="1" applyProtection="1">
      <alignment horizontal="center" textRotation="1" wrapText="1"/>
      <protection locked="0"/>
    </xf>
    <xf numFmtId="0" fontId="32" fillId="8" borderId="121" xfId="0" applyFont="1" applyFill="1" applyBorder="1" applyAlignment="1" applyProtection="1">
      <alignment horizontal="center" vertical="center"/>
      <protection locked="0"/>
    </xf>
    <xf numFmtId="0" fontId="32" fillId="8" borderId="117" xfId="0" applyFont="1" applyFill="1" applyBorder="1" applyAlignment="1" applyProtection="1">
      <alignment horizontal="center" vertical="center"/>
      <protection locked="0"/>
    </xf>
    <xf numFmtId="0" fontId="32" fillId="8" borderId="118" xfId="0" applyFont="1" applyFill="1" applyBorder="1" applyAlignment="1" applyProtection="1">
      <alignment horizontal="center" vertical="center"/>
      <protection locked="0"/>
    </xf>
    <xf numFmtId="0" fontId="14" fillId="5" borderId="2" xfId="0" applyFont="1" applyFill="1" applyBorder="1" applyAlignment="1" applyProtection="1">
      <alignment horizontal="left" vertical="top" wrapText="1"/>
      <protection locked="0"/>
    </xf>
    <xf numFmtId="0" fontId="15" fillId="9" borderId="31" xfId="0" applyFont="1" applyFill="1" applyBorder="1" applyAlignment="1" applyProtection="1">
      <alignment horizontal="left" vertical="center"/>
      <protection locked="0"/>
    </xf>
    <xf numFmtId="0" fontId="15" fillId="3" borderId="31" xfId="0" applyFont="1" applyFill="1" applyBorder="1" applyAlignment="1" applyProtection="1">
      <alignment horizontal="left" vertical="center"/>
      <protection locked="0"/>
    </xf>
    <xf numFmtId="0" fontId="15" fillId="3" borderId="9" xfId="0" applyFont="1" applyFill="1" applyBorder="1" applyAlignment="1" applyProtection="1">
      <alignment horizontal="left" vertical="center"/>
      <protection locked="0"/>
    </xf>
    <xf numFmtId="0" fontId="15" fillId="3" borderId="25" xfId="0" applyFont="1" applyFill="1" applyBorder="1" applyAlignment="1" applyProtection="1">
      <alignment horizontal="left" vertical="center"/>
      <protection locked="0"/>
    </xf>
    <xf numFmtId="3" fontId="14" fillId="5" borderId="11" xfId="1" applyNumberFormat="1" applyFont="1" applyFill="1" applyBorder="1" applyAlignment="1">
      <alignment horizontal="right"/>
    </xf>
    <xf numFmtId="3" fontId="14" fillId="5" borderId="18" xfId="1" applyNumberFormat="1" applyFont="1" applyFill="1" applyBorder="1" applyAlignment="1">
      <alignment horizontal="right"/>
    </xf>
    <xf numFmtId="3" fontId="14" fillId="10" borderId="11" xfId="0" applyNumberFormat="1" applyFont="1" applyFill="1" applyBorder="1" applyAlignment="1">
      <alignment horizontal="left"/>
    </xf>
    <xf numFmtId="3" fontId="14" fillId="10" borderId="18" xfId="0" applyNumberFormat="1" applyFont="1" applyFill="1" applyBorder="1" applyAlignment="1">
      <alignment horizontal="left"/>
    </xf>
    <xf numFmtId="164" fontId="14" fillId="0" borderId="18" xfId="2" applyFont="1" applyFill="1" applyBorder="1" applyAlignment="1" applyProtection="1">
      <alignment horizontal="right"/>
      <protection locked="0"/>
    </xf>
    <xf numFmtId="0" fontId="14" fillId="10" borderId="11" xfId="0" applyFont="1" applyFill="1" applyBorder="1" applyAlignment="1" applyProtection="1">
      <alignment horizontal="left" wrapText="1"/>
      <protection locked="0"/>
    </xf>
    <xf numFmtId="0" fontId="14" fillId="10" borderId="18" xfId="0" applyFont="1" applyFill="1" applyBorder="1" applyAlignment="1" applyProtection="1">
      <alignment horizontal="left" wrapText="1"/>
      <protection locked="0"/>
    </xf>
    <xf numFmtId="0" fontId="14" fillId="10" borderId="49" xfId="0" applyFont="1" applyFill="1" applyBorder="1" applyAlignment="1" applyProtection="1">
      <alignment horizontal="left" wrapText="1"/>
      <protection locked="0"/>
    </xf>
    <xf numFmtId="0" fontId="30" fillId="3" borderId="87" xfId="0" applyFont="1" applyFill="1" applyBorder="1" applyAlignment="1" applyProtection="1">
      <alignment horizontal="center" vertical="center" textRotation="90" wrapText="1"/>
      <protection locked="0"/>
    </xf>
    <xf numFmtId="0" fontId="30" fillId="3" borderId="0" xfId="0" applyFont="1" applyFill="1" applyAlignment="1" applyProtection="1">
      <alignment horizontal="center" vertical="center" textRotation="90" wrapText="1"/>
      <protection locked="0"/>
    </xf>
    <xf numFmtId="0" fontId="32" fillId="3" borderId="87" xfId="0" applyFont="1" applyFill="1" applyBorder="1" applyAlignment="1" applyProtection="1">
      <alignment horizontal="center" vertical="center" textRotation="90" wrapText="1"/>
      <protection locked="0"/>
    </xf>
    <xf numFmtId="0" fontId="32" fillId="3" borderId="0" xfId="0" applyFont="1" applyFill="1" applyAlignment="1" applyProtection="1">
      <alignment horizontal="center" vertical="center" textRotation="90" wrapText="1"/>
      <protection locked="0"/>
    </xf>
    <xf numFmtId="3" fontId="14" fillId="16" borderId="17" xfId="0" applyNumberFormat="1" applyFont="1" applyFill="1" applyBorder="1" applyAlignment="1" applyProtection="1">
      <alignment horizontal="right" vertical="center"/>
      <protection locked="0"/>
    </xf>
    <xf numFmtId="3" fontId="14" fillId="16" borderId="9" xfId="0" applyNumberFormat="1" applyFont="1" applyFill="1" applyBorder="1" applyAlignment="1" applyProtection="1">
      <alignment horizontal="right" vertical="center"/>
      <protection locked="0"/>
    </xf>
    <xf numFmtId="3" fontId="14" fillId="16" borderId="25" xfId="0" applyNumberFormat="1" applyFont="1" applyFill="1" applyBorder="1" applyAlignment="1" applyProtection="1">
      <alignment horizontal="right" vertical="center"/>
      <protection locked="0"/>
    </xf>
    <xf numFmtId="0" fontId="6" fillId="3" borderId="121" xfId="0" applyFont="1" applyFill="1" applyBorder="1" applyAlignment="1" applyProtection="1">
      <alignment horizontal="justify" vertical="center" wrapText="1"/>
      <protection locked="0"/>
    </xf>
    <xf numFmtId="0" fontId="35" fillId="14" borderId="1" xfId="0" applyFont="1" applyFill="1" applyBorder="1" applyAlignment="1">
      <alignment horizontal="center" vertical="center"/>
    </xf>
    <xf numFmtId="0" fontId="35" fillId="14" borderId="96" xfId="0" applyFont="1" applyFill="1" applyBorder="1" applyAlignment="1">
      <alignment horizontal="center" vertical="center"/>
    </xf>
    <xf numFmtId="0" fontId="35" fillId="14" borderId="0" xfId="0" applyFont="1" applyFill="1" applyAlignment="1">
      <alignment horizontal="center" vertical="center"/>
    </xf>
    <xf numFmtId="0" fontId="35" fillId="14" borderId="88" xfId="0" applyFont="1" applyFill="1" applyBorder="1" applyAlignment="1">
      <alignment horizontal="center" vertical="center"/>
    </xf>
    <xf numFmtId="0" fontId="35" fillId="14" borderId="98" xfId="0" applyFont="1" applyFill="1" applyBorder="1" applyAlignment="1">
      <alignment horizontal="center" vertical="center"/>
    </xf>
    <xf numFmtId="0" fontId="35" fillId="14" borderId="99" xfId="0" applyFont="1" applyFill="1" applyBorder="1" applyAlignment="1">
      <alignment horizontal="center" vertical="center"/>
    </xf>
    <xf numFmtId="0" fontId="32" fillId="3" borderId="0" xfId="0" applyFont="1" applyFill="1" applyAlignment="1">
      <alignment horizontal="center"/>
    </xf>
    <xf numFmtId="0" fontId="32" fillId="3" borderId="88" xfId="0" applyFont="1" applyFill="1" applyBorder="1" applyAlignment="1">
      <alignment horizontal="center"/>
    </xf>
    <xf numFmtId="0" fontId="32" fillId="2" borderId="0" xfId="0" applyFont="1" applyFill="1" applyAlignment="1">
      <alignment horizontal="center" vertical="center"/>
    </xf>
    <xf numFmtId="0" fontId="32" fillId="2" borderId="88" xfId="0" applyFont="1" applyFill="1" applyBorder="1" applyAlignment="1">
      <alignment horizontal="center" vertical="center"/>
    </xf>
    <xf numFmtId="0" fontId="12" fillId="10" borderId="87" xfId="0" applyFont="1" applyFill="1" applyBorder="1" applyAlignment="1">
      <alignment horizontal="center"/>
    </xf>
    <xf numFmtId="0" fontId="12" fillId="10" borderId="0" xfId="0" applyFont="1" applyFill="1" applyAlignment="1">
      <alignment horizontal="center"/>
    </xf>
    <xf numFmtId="0" fontId="12" fillId="10" borderId="88" xfId="0" applyFont="1" applyFill="1" applyBorder="1" applyAlignment="1">
      <alignment horizontal="center"/>
    </xf>
    <xf numFmtId="0" fontId="14" fillId="3" borderId="87" xfId="0" applyFont="1" applyFill="1" applyBorder="1" applyAlignment="1" applyProtection="1">
      <alignment horizontal="left"/>
      <protection locked="0"/>
    </xf>
    <xf numFmtId="0" fontId="14" fillId="8" borderId="0" xfId="0" applyFont="1" applyFill="1" applyAlignment="1" applyProtection="1">
      <alignment horizontal="left"/>
      <protection locked="0"/>
    </xf>
    <xf numFmtId="0" fontId="14" fillId="0" borderId="0" xfId="0" applyFont="1"/>
    <xf numFmtId="0" fontId="14" fillId="3" borderId="97" xfId="0" applyFont="1" applyFill="1" applyBorder="1" applyAlignment="1" applyProtection="1">
      <alignment horizontal="center" wrapText="1"/>
      <protection locked="0"/>
    </xf>
    <xf numFmtId="0" fontId="32" fillId="2" borderId="0" xfId="0" applyFont="1" applyFill="1" applyAlignment="1">
      <alignment horizontal="center" vertical="top"/>
    </xf>
    <xf numFmtId="0" fontId="32" fillId="2" borderId="88" xfId="0" applyFont="1" applyFill="1" applyBorder="1" applyAlignment="1">
      <alignment horizontal="center" vertical="top"/>
    </xf>
    <xf numFmtId="0" fontId="29" fillId="3" borderId="110" xfId="0" applyFont="1" applyFill="1" applyBorder="1" applyAlignment="1" applyProtection="1">
      <alignment horizontal="center"/>
      <protection locked="0"/>
    </xf>
    <xf numFmtId="0" fontId="31" fillId="0" borderId="12" xfId="0" applyFont="1" applyBorder="1" applyAlignment="1" applyProtection="1">
      <alignment horizontal="justify" vertical="top"/>
      <protection locked="0"/>
    </xf>
    <xf numFmtId="0" fontId="31" fillId="0" borderId="0" xfId="0" applyFont="1" applyAlignment="1">
      <alignment horizontal="justify" vertical="top"/>
    </xf>
    <xf numFmtId="0" fontId="31" fillId="0" borderId="88" xfId="0" applyFont="1" applyBorder="1" applyAlignment="1">
      <alignment horizontal="justify" vertical="top"/>
    </xf>
    <xf numFmtId="0" fontId="12" fillId="2" borderId="54" xfId="0" applyFont="1" applyFill="1" applyBorder="1" applyAlignment="1" applyProtection="1">
      <alignment horizontal="left"/>
      <protection locked="0"/>
    </xf>
    <xf numFmtId="0" fontId="12" fillId="2" borderId="56" xfId="0" applyFont="1" applyFill="1" applyBorder="1" applyAlignment="1" applyProtection="1">
      <alignment horizontal="left"/>
      <protection locked="0"/>
    </xf>
    <xf numFmtId="0" fontId="12" fillId="2" borderId="60" xfId="0" applyFont="1" applyFill="1" applyBorder="1" applyAlignment="1" applyProtection="1">
      <alignment horizontal="left"/>
      <protection locked="0"/>
    </xf>
    <xf numFmtId="0" fontId="14" fillId="0" borderId="56" xfId="0" applyFont="1" applyBorder="1" applyAlignment="1">
      <alignment horizontal="left"/>
    </xf>
    <xf numFmtId="0" fontId="12" fillId="2" borderId="61" xfId="0" applyFont="1" applyFill="1" applyBorder="1" applyAlignment="1" applyProtection="1">
      <alignment horizontal="left"/>
      <protection locked="0"/>
    </xf>
    <xf numFmtId="0" fontId="14" fillId="0" borderId="56" xfId="0" applyFont="1" applyBorder="1"/>
    <xf numFmtId="0" fontId="14" fillId="0" borderId="12" xfId="0" applyFont="1" applyBorder="1" applyAlignment="1" applyProtection="1">
      <alignment vertical="top"/>
      <protection locked="0"/>
    </xf>
    <xf numFmtId="0" fontId="14" fillId="0" borderId="0" xfId="0" applyFont="1" applyAlignment="1" applyProtection="1">
      <alignment vertical="top"/>
      <protection locked="0"/>
    </xf>
    <xf numFmtId="0" fontId="14" fillId="0" borderId="0" xfId="0" applyFont="1" applyAlignment="1">
      <alignment vertical="top"/>
    </xf>
    <xf numFmtId="0" fontId="15" fillId="3" borderId="116" xfId="0" applyFont="1" applyFill="1" applyBorder="1" applyAlignment="1" applyProtection="1">
      <alignment horizontal="left" vertical="center"/>
      <protection locked="0"/>
    </xf>
    <xf numFmtId="0" fontId="15" fillId="3" borderId="117" xfId="0" applyFont="1" applyFill="1" applyBorder="1" applyAlignment="1" applyProtection="1">
      <alignment horizontal="left" vertical="center"/>
      <protection locked="0"/>
    </xf>
    <xf numFmtId="0" fontId="15" fillId="3" borderId="118" xfId="0" applyFont="1" applyFill="1" applyBorder="1" applyAlignment="1" applyProtection="1">
      <alignment horizontal="left" vertical="center"/>
      <protection locked="0"/>
    </xf>
    <xf numFmtId="3" fontId="14" fillId="3" borderId="116" xfId="2" applyNumberFormat="1" applyFont="1" applyFill="1" applyBorder="1" applyAlignment="1" applyProtection="1">
      <alignment horizontal="right" vertical="center"/>
      <protection locked="0"/>
    </xf>
    <xf numFmtId="3" fontId="14" fillId="3" borderId="117" xfId="2" applyNumberFormat="1" applyFont="1" applyFill="1" applyBorder="1" applyAlignment="1" applyProtection="1">
      <alignment horizontal="right" vertical="center"/>
      <protection locked="0"/>
    </xf>
    <xf numFmtId="3" fontId="14" fillId="0" borderId="116" xfId="2" applyNumberFormat="1" applyFont="1" applyBorder="1" applyAlignment="1">
      <alignment horizontal="right" vertical="center"/>
    </xf>
    <xf numFmtId="3" fontId="14" fillId="0" borderId="117" xfId="2" applyNumberFormat="1" applyFont="1" applyBorder="1" applyAlignment="1">
      <alignment horizontal="right" vertical="center"/>
    </xf>
    <xf numFmtId="3" fontId="14" fillId="0" borderId="118" xfId="2" applyNumberFormat="1" applyFont="1" applyBorder="1" applyAlignment="1">
      <alignment horizontal="right" vertical="center"/>
    </xf>
    <xf numFmtId="0" fontId="16" fillId="9" borderId="39" xfId="0" applyFont="1" applyFill="1" applyBorder="1" applyAlignment="1" applyProtection="1">
      <alignment horizontal="left" vertical="center"/>
      <protection locked="0"/>
    </xf>
    <xf numFmtId="0" fontId="16" fillId="9" borderId="27" xfId="0" applyFont="1" applyFill="1" applyBorder="1" applyAlignment="1" applyProtection="1">
      <alignment horizontal="left" vertical="center"/>
      <protection locked="0"/>
    </xf>
    <xf numFmtId="0" fontId="16" fillId="9" borderId="51" xfId="0" applyFont="1" applyFill="1" applyBorder="1" applyAlignment="1" applyProtection="1">
      <alignment horizontal="left" vertical="center"/>
      <protection locked="0"/>
    </xf>
    <xf numFmtId="0" fontId="15" fillId="3" borderId="122" xfId="0" applyFont="1" applyFill="1" applyBorder="1" applyAlignment="1" applyProtection="1">
      <alignment horizontal="justify" vertical="center" textRotation="90"/>
      <protection locked="0"/>
    </xf>
    <xf numFmtId="0" fontId="15" fillId="3" borderId="123" xfId="0" applyFont="1" applyFill="1" applyBorder="1" applyAlignment="1" applyProtection="1">
      <alignment horizontal="justify" vertical="center" textRotation="90"/>
      <protection locked="0"/>
    </xf>
    <xf numFmtId="0" fontId="3" fillId="9" borderId="105" xfId="0" applyFont="1" applyFill="1" applyBorder="1" applyAlignment="1" applyProtection="1">
      <alignment horizontal="left" vertical="center"/>
      <protection locked="0"/>
    </xf>
    <xf numFmtId="0" fontId="3" fillId="9" borderId="2" xfId="0" applyFont="1" applyFill="1" applyBorder="1" applyAlignment="1" applyProtection="1">
      <alignment horizontal="left" vertical="center"/>
      <protection locked="0"/>
    </xf>
    <xf numFmtId="0" fontId="3" fillId="9" borderId="24" xfId="0" applyFont="1" applyFill="1" applyBorder="1" applyAlignment="1" applyProtection="1">
      <alignment horizontal="left" vertical="center"/>
      <protection locked="0"/>
    </xf>
    <xf numFmtId="3" fontId="14" fillId="9" borderId="105" xfId="2" applyNumberFormat="1" applyFont="1" applyFill="1" applyBorder="1" applyAlignment="1" applyProtection="1">
      <alignment horizontal="right" vertical="center"/>
      <protection locked="0"/>
    </xf>
    <xf numFmtId="3" fontId="14" fillId="9" borderId="2" xfId="2" applyNumberFormat="1" applyFont="1" applyFill="1" applyBorder="1" applyAlignment="1" applyProtection="1">
      <alignment horizontal="right" vertical="center"/>
      <protection locked="0"/>
    </xf>
    <xf numFmtId="3" fontId="14" fillId="9" borderId="24" xfId="2" applyNumberFormat="1" applyFont="1" applyFill="1" applyBorder="1" applyAlignment="1" applyProtection="1">
      <alignment horizontal="right" vertical="center"/>
      <protection locked="0"/>
    </xf>
    <xf numFmtId="3" fontId="14" fillId="10" borderId="105" xfId="2" applyNumberFormat="1" applyFont="1" applyFill="1" applyBorder="1" applyAlignment="1">
      <alignment horizontal="right" vertical="center"/>
    </xf>
    <xf numFmtId="3" fontId="14" fillId="10" borderId="2" xfId="2" applyNumberFormat="1" applyFont="1" applyFill="1" applyBorder="1" applyAlignment="1">
      <alignment horizontal="right" vertical="center"/>
    </xf>
    <xf numFmtId="3" fontId="14" fillId="10" borderId="24" xfId="2" applyNumberFormat="1" applyFont="1" applyFill="1" applyBorder="1" applyAlignment="1">
      <alignment horizontal="right" vertical="center"/>
    </xf>
    <xf numFmtId="3" fontId="14" fillId="10" borderId="105" xfId="2" applyNumberFormat="1" applyFont="1" applyFill="1" applyBorder="1" applyAlignment="1" applyProtection="1">
      <alignment horizontal="right" vertical="center"/>
      <protection locked="0"/>
    </xf>
    <xf numFmtId="3" fontId="14" fillId="10" borderId="2" xfId="2" applyNumberFormat="1" applyFont="1" applyFill="1" applyBorder="1" applyAlignment="1" applyProtection="1">
      <alignment horizontal="right" vertical="center"/>
      <protection locked="0"/>
    </xf>
    <xf numFmtId="3" fontId="14" fillId="10" borderId="24" xfId="2" applyNumberFormat="1" applyFont="1" applyFill="1" applyBorder="1" applyAlignment="1" applyProtection="1">
      <alignment horizontal="right" vertical="center"/>
      <protection locked="0"/>
    </xf>
    <xf numFmtId="3" fontId="14" fillId="10" borderId="3" xfId="2" applyNumberFormat="1" applyFont="1" applyFill="1" applyBorder="1" applyAlignment="1" applyProtection="1">
      <alignment horizontal="right" vertical="center"/>
      <protection locked="0"/>
    </xf>
    <xf numFmtId="0" fontId="15" fillId="3" borderId="17" xfId="0" applyFont="1" applyFill="1" applyBorder="1" applyAlignment="1" applyProtection="1">
      <alignment horizontal="left" vertical="center"/>
      <protection locked="0"/>
    </xf>
    <xf numFmtId="3" fontId="14" fillId="3" borderId="17" xfId="2" applyNumberFormat="1" applyFont="1" applyFill="1" applyBorder="1" applyAlignment="1" applyProtection="1">
      <alignment horizontal="right" vertical="center"/>
      <protection locked="0"/>
    </xf>
    <xf numFmtId="3" fontId="14" fillId="3" borderId="9" xfId="2" applyNumberFormat="1" applyFont="1" applyFill="1" applyBorder="1" applyAlignment="1" applyProtection="1">
      <alignment horizontal="right" vertical="center"/>
      <protection locked="0"/>
    </xf>
    <xf numFmtId="3" fontId="14" fillId="3" borderId="25" xfId="2" applyNumberFormat="1" applyFont="1" applyFill="1" applyBorder="1" applyAlignment="1" applyProtection="1">
      <alignment horizontal="right" vertical="center"/>
      <protection locked="0"/>
    </xf>
    <xf numFmtId="0" fontId="16" fillId="9" borderId="94" xfId="0" applyFont="1" applyFill="1" applyBorder="1" applyAlignment="1" applyProtection="1">
      <alignment horizontal="justify" vertical="center"/>
      <protection locked="0"/>
    </xf>
    <xf numFmtId="0" fontId="16" fillId="9" borderId="27" xfId="0" applyFont="1" applyFill="1" applyBorder="1" applyAlignment="1" applyProtection="1">
      <alignment horizontal="justify" vertical="center"/>
      <protection locked="0"/>
    </xf>
    <xf numFmtId="0" fontId="16" fillId="9" borderId="51" xfId="0" applyFont="1" applyFill="1" applyBorder="1" applyAlignment="1" applyProtection="1">
      <alignment horizontal="justify" vertical="center"/>
      <protection locked="0"/>
    </xf>
    <xf numFmtId="0" fontId="14" fillId="12" borderId="9" xfId="0" applyFont="1" applyFill="1" applyBorder="1" applyAlignment="1" applyProtection="1">
      <alignment horizontal="left" vertical="top" wrapText="1"/>
      <protection locked="0"/>
    </xf>
    <xf numFmtId="0" fontId="14" fillId="12" borderId="25" xfId="0" applyFont="1" applyFill="1" applyBorder="1" applyAlignment="1" applyProtection="1">
      <alignment horizontal="left" vertical="top" wrapText="1"/>
      <protection locked="0"/>
    </xf>
    <xf numFmtId="164" fontId="14" fillId="12" borderId="17" xfId="2" applyFont="1" applyFill="1" applyBorder="1" applyAlignment="1" applyProtection="1">
      <alignment horizontal="right"/>
      <protection locked="0"/>
    </xf>
    <xf numFmtId="164" fontId="14" fillId="12" borderId="9" xfId="2" applyFont="1" applyFill="1" applyBorder="1" applyAlignment="1" applyProtection="1">
      <alignment horizontal="right"/>
      <protection locked="0"/>
    </xf>
    <xf numFmtId="164" fontId="14" fillId="12" borderId="10" xfId="2" applyFont="1" applyFill="1" applyBorder="1" applyAlignment="1" applyProtection="1">
      <alignment horizontal="right"/>
      <protection locked="0"/>
    </xf>
    <xf numFmtId="168" fontId="14" fillId="10" borderId="79" xfId="2" applyNumberFormat="1" applyFont="1" applyFill="1" applyBorder="1" applyAlignment="1" applyProtection="1">
      <alignment horizontal="right" vertical="center"/>
      <protection locked="0"/>
    </xf>
    <xf numFmtId="168" fontId="14" fillId="10" borderId="80" xfId="2" applyNumberFormat="1" applyFont="1" applyFill="1" applyBorder="1" applyAlignment="1" applyProtection="1">
      <alignment horizontal="right" vertical="center"/>
      <protection locked="0"/>
    </xf>
    <xf numFmtId="168" fontId="14" fillId="10" borderId="81" xfId="2" applyNumberFormat="1" applyFont="1" applyFill="1" applyBorder="1" applyAlignment="1" applyProtection="1">
      <alignment horizontal="right" vertical="center"/>
      <protection locked="0"/>
    </xf>
    <xf numFmtId="168" fontId="14" fillId="8" borderId="79" xfId="2" applyNumberFormat="1" applyFont="1" applyFill="1" applyBorder="1" applyAlignment="1" applyProtection="1">
      <alignment horizontal="right" vertical="center"/>
      <protection locked="0"/>
    </xf>
    <xf numFmtId="168" fontId="14" fillId="8" borderId="80" xfId="2" applyNumberFormat="1" applyFont="1" applyFill="1" applyBorder="1" applyAlignment="1" applyProtection="1">
      <alignment horizontal="right" vertical="center"/>
      <protection locked="0"/>
    </xf>
    <xf numFmtId="168" fontId="14" fillId="8" borderId="81" xfId="2" applyNumberFormat="1" applyFont="1" applyFill="1" applyBorder="1" applyAlignment="1" applyProtection="1">
      <alignment horizontal="right" vertical="center"/>
      <protection locked="0"/>
    </xf>
    <xf numFmtId="0" fontId="32" fillId="8" borderId="116" xfId="0" applyFont="1" applyFill="1" applyBorder="1" applyAlignment="1" applyProtection="1">
      <alignment horizontal="center" vertical="center"/>
      <protection locked="0"/>
    </xf>
    <xf numFmtId="3" fontId="12" fillId="5" borderId="116" xfId="0" applyNumberFormat="1" applyFont="1" applyFill="1" applyBorder="1" applyAlignment="1">
      <alignment horizontal="center" vertical="center" wrapText="1"/>
    </xf>
    <xf numFmtId="3" fontId="12" fillId="5" borderId="117" xfId="0" applyNumberFormat="1" applyFont="1" applyFill="1" applyBorder="1" applyAlignment="1">
      <alignment horizontal="center" vertical="center" wrapText="1"/>
    </xf>
    <xf numFmtId="3" fontId="12" fillId="5" borderId="118" xfId="0" applyNumberFormat="1" applyFont="1" applyFill="1" applyBorder="1" applyAlignment="1">
      <alignment horizontal="center" vertical="center" wrapText="1"/>
    </xf>
    <xf numFmtId="0" fontId="14" fillId="5" borderId="73" xfId="0" applyFont="1" applyFill="1" applyBorder="1" applyAlignment="1" applyProtection="1">
      <alignment horizontal="justify" vertical="top"/>
      <protection locked="0"/>
    </xf>
    <xf numFmtId="0" fontId="14" fillId="5" borderId="2" xfId="0" applyFont="1" applyFill="1" applyBorder="1" applyAlignment="1" applyProtection="1">
      <alignment horizontal="justify" vertical="top"/>
      <protection locked="0"/>
    </xf>
    <xf numFmtId="0" fontId="14" fillId="3" borderId="2" xfId="0" applyFont="1" applyFill="1" applyBorder="1" applyAlignment="1" applyProtection="1">
      <alignment horizontal="center"/>
      <protection locked="0"/>
    </xf>
    <xf numFmtId="0" fontId="14" fillId="5" borderId="2" xfId="0" applyFont="1" applyFill="1" applyBorder="1" applyAlignment="1" applyProtection="1">
      <alignment horizontal="center" vertical="top" wrapText="1"/>
      <protection locked="0"/>
    </xf>
    <xf numFmtId="0" fontId="32" fillId="0" borderId="116" xfId="0" applyFont="1" applyBorder="1" applyAlignment="1" applyProtection="1">
      <alignment horizontal="center" vertical="center"/>
      <protection locked="0"/>
    </xf>
    <xf numFmtId="0" fontId="32" fillId="0" borderId="117" xfId="0" applyFont="1" applyBorder="1" applyAlignment="1" applyProtection="1">
      <alignment horizontal="center" vertical="center"/>
      <protection locked="0"/>
    </xf>
    <xf numFmtId="0" fontId="32" fillId="0" borderId="118" xfId="0" applyFont="1" applyBorder="1" applyAlignment="1" applyProtection="1">
      <alignment horizontal="center" vertical="center"/>
      <protection locked="0"/>
    </xf>
    <xf numFmtId="0" fontId="32" fillId="0" borderId="120" xfId="0" applyFont="1" applyBorder="1" applyAlignment="1" applyProtection="1">
      <alignment horizontal="center" vertical="center"/>
      <protection locked="0"/>
    </xf>
    <xf numFmtId="0" fontId="15" fillId="3" borderId="124" xfId="0" applyFont="1" applyFill="1" applyBorder="1" applyAlignment="1" applyProtection="1">
      <alignment horizontal="justify" vertical="center" textRotation="90"/>
      <protection locked="0"/>
    </xf>
    <xf numFmtId="0" fontId="16" fillId="9" borderId="111" xfId="0" applyFont="1" applyFill="1" applyBorder="1" applyAlignment="1" applyProtection="1">
      <alignment horizontal="justify" vertical="center"/>
      <protection locked="0"/>
    </xf>
    <xf numFmtId="0" fontId="16" fillId="9" borderId="2" xfId="0" applyFont="1" applyFill="1" applyBorder="1" applyAlignment="1" applyProtection="1">
      <alignment horizontal="justify" vertical="center"/>
      <protection locked="0"/>
    </xf>
    <xf numFmtId="0" fontId="16" fillId="9" borderId="24" xfId="0" applyFont="1" applyFill="1" applyBorder="1" applyAlignment="1" applyProtection="1">
      <alignment horizontal="justify" vertical="center"/>
      <protection locked="0"/>
    </xf>
    <xf numFmtId="3" fontId="12" fillId="9" borderId="116" xfId="2" applyNumberFormat="1" applyFont="1" applyFill="1" applyBorder="1" applyAlignment="1" applyProtection="1">
      <alignment horizontal="right" vertical="center"/>
      <protection locked="0"/>
    </xf>
    <xf numFmtId="3" fontId="12" fillId="9" borderId="117" xfId="2" applyNumberFormat="1" applyFont="1" applyFill="1" applyBorder="1" applyAlignment="1" applyProtection="1">
      <alignment horizontal="right" vertical="center"/>
      <protection locked="0"/>
    </xf>
    <xf numFmtId="3" fontId="12" fillId="9" borderId="118" xfId="2" applyNumberFormat="1" applyFont="1" applyFill="1" applyBorder="1" applyAlignment="1" applyProtection="1">
      <alignment horizontal="right" vertical="center"/>
      <protection locked="0"/>
    </xf>
    <xf numFmtId="3" fontId="12" fillId="10" borderId="105" xfId="2" applyNumberFormat="1" applyFont="1" applyFill="1" applyBorder="1" applyAlignment="1">
      <alignment horizontal="right" vertical="center"/>
    </xf>
    <xf numFmtId="3" fontId="12" fillId="10" borderId="2" xfId="2" applyNumberFormat="1" applyFont="1" applyFill="1" applyBorder="1" applyAlignment="1">
      <alignment horizontal="right" vertical="center"/>
    </xf>
    <xf numFmtId="3" fontId="12" fillId="10" borderId="24" xfId="2" applyNumberFormat="1" applyFont="1" applyFill="1" applyBorder="1" applyAlignment="1">
      <alignment horizontal="right" vertical="center"/>
    </xf>
    <xf numFmtId="3" fontId="12" fillId="10" borderId="24" xfId="2" applyNumberFormat="1" applyFont="1" applyFill="1" applyBorder="1" applyAlignment="1" applyProtection="1">
      <alignment horizontal="right" vertical="center"/>
      <protection locked="0"/>
    </xf>
    <xf numFmtId="0" fontId="14" fillId="10" borderId="31" xfId="0" applyFont="1" applyFill="1" applyBorder="1" applyAlignment="1" applyProtection="1">
      <alignment horizontal="justify" vertical="center"/>
      <protection locked="0"/>
    </xf>
    <xf numFmtId="164" fontId="12" fillId="8" borderId="1" xfId="2" applyFont="1" applyFill="1" applyBorder="1" applyAlignment="1" applyProtection="1">
      <alignment vertical="center"/>
      <protection locked="0"/>
    </xf>
    <xf numFmtId="0" fontId="12" fillId="10" borderId="116" xfId="0" applyFont="1" applyFill="1" applyBorder="1" applyAlignment="1">
      <alignment horizontal="left" vertical="center" wrapText="1"/>
    </xf>
    <xf numFmtId="0" fontId="12" fillId="10" borderId="117" xfId="0" applyFont="1" applyFill="1" applyBorder="1" applyAlignment="1">
      <alignment horizontal="left" vertical="center" wrapText="1"/>
    </xf>
    <xf numFmtId="0" fontId="12" fillId="10" borderId="118" xfId="0" applyFont="1" applyFill="1" applyBorder="1" applyAlignment="1">
      <alignment horizontal="left" vertical="center" wrapText="1"/>
    </xf>
    <xf numFmtId="0" fontId="12" fillId="9" borderId="113" xfId="0" applyFont="1" applyFill="1" applyBorder="1" applyAlignment="1" applyProtection="1">
      <alignment horizontal="left" vertical="center" wrapText="1"/>
      <protection locked="0"/>
    </xf>
    <xf numFmtId="0" fontId="12" fillId="9" borderId="1" xfId="0" applyFont="1" applyFill="1" applyBorder="1" applyAlignment="1" applyProtection="1">
      <alignment horizontal="left" vertical="center" wrapText="1"/>
      <protection locked="0"/>
    </xf>
    <xf numFmtId="0" fontId="12" fillId="9" borderId="52" xfId="0" applyFont="1" applyFill="1" applyBorder="1" applyAlignment="1" applyProtection="1">
      <alignment horizontal="left" vertical="center" wrapText="1"/>
      <protection locked="0"/>
    </xf>
    <xf numFmtId="3" fontId="12" fillId="5" borderId="113" xfId="1" applyNumberFormat="1" applyFont="1" applyFill="1" applyBorder="1" applyAlignment="1" applyProtection="1">
      <alignment vertical="center"/>
      <protection locked="0"/>
    </xf>
    <xf numFmtId="3" fontId="12" fillId="5" borderId="1" xfId="1" applyNumberFormat="1" applyFont="1" applyFill="1" applyBorder="1" applyAlignment="1" applyProtection="1">
      <alignment vertical="center"/>
      <protection locked="0"/>
    </xf>
    <xf numFmtId="3" fontId="12" fillId="5" borderId="96" xfId="1" applyNumberFormat="1" applyFont="1" applyFill="1" applyBorder="1" applyAlignment="1" applyProtection="1">
      <alignment vertical="center"/>
      <protection locked="0"/>
    </xf>
    <xf numFmtId="0" fontId="3" fillId="5" borderId="6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12" fillId="9" borderId="17" xfId="0" applyFont="1" applyFill="1" applyBorder="1" applyAlignment="1" applyProtection="1">
      <alignment vertical="center"/>
      <protection locked="0"/>
    </xf>
    <xf numFmtId="0" fontId="12" fillId="9" borderId="9" xfId="0" applyFont="1" applyFill="1" applyBorder="1" applyAlignment="1" applyProtection="1">
      <alignment vertical="center"/>
      <protection locked="0"/>
    </xf>
    <xf numFmtId="0" fontId="12" fillId="9" borderId="64" xfId="0" applyFont="1" applyFill="1" applyBorder="1" applyAlignment="1" applyProtection="1">
      <alignment vertical="center"/>
      <protection locked="0"/>
    </xf>
    <xf numFmtId="168" fontId="14" fillId="5" borderId="17" xfId="2" applyNumberFormat="1" applyFont="1" applyFill="1" applyBorder="1" applyAlignment="1" applyProtection="1">
      <alignment vertical="center"/>
      <protection locked="0"/>
    </xf>
    <xf numFmtId="168" fontId="14" fillId="5" borderId="9" xfId="2" applyNumberFormat="1" applyFont="1" applyFill="1" applyBorder="1" applyAlignment="1" applyProtection="1">
      <alignment vertical="center"/>
      <protection locked="0"/>
    </xf>
    <xf numFmtId="168" fontId="14" fillId="5" borderId="10" xfId="2" applyNumberFormat="1" applyFont="1" applyFill="1" applyBorder="1" applyAlignment="1" applyProtection="1">
      <alignment vertical="center"/>
      <protection locked="0"/>
    </xf>
    <xf numFmtId="0" fontId="6" fillId="10" borderId="68" xfId="0" applyFont="1" applyFill="1" applyBorder="1" applyAlignment="1" applyProtection="1">
      <alignment horizontal="left" vertical="center" wrapText="1"/>
      <protection locked="0"/>
    </xf>
    <xf numFmtId="0" fontId="6" fillId="10" borderId="9" xfId="0" applyFont="1" applyFill="1" applyBorder="1" applyAlignment="1" applyProtection="1">
      <alignment horizontal="left" vertical="center" wrapText="1"/>
      <protection locked="0"/>
    </xf>
    <xf numFmtId="168" fontId="12" fillId="10" borderId="17" xfId="2" applyNumberFormat="1" applyFont="1" applyFill="1" applyBorder="1" applyAlignment="1" applyProtection="1">
      <alignment vertical="center"/>
      <protection locked="0"/>
    </xf>
    <xf numFmtId="168" fontId="12" fillId="10" borderId="9" xfId="2" applyNumberFormat="1" applyFont="1" applyFill="1" applyBorder="1" applyAlignment="1" applyProtection="1">
      <alignment vertical="center"/>
      <protection locked="0"/>
    </xf>
    <xf numFmtId="168" fontId="12" fillId="10" borderId="10" xfId="2" applyNumberFormat="1" applyFont="1" applyFill="1" applyBorder="1" applyAlignment="1" applyProtection="1">
      <alignment vertical="center"/>
      <protection locked="0"/>
    </xf>
    <xf numFmtId="0" fontId="12" fillId="8" borderId="9" xfId="0" applyFont="1" applyFill="1" applyBorder="1" applyAlignment="1" applyProtection="1">
      <alignment horizontal="left" vertical="center" wrapText="1"/>
      <protection locked="0"/>
    </xf>
    <xf numFmtId="0" fontId="12" fillId="8" borderId="64" xfId="0" applyFont="1" applyFill="1" applyBorder="1" applyAlignment="1" applyProtection="1">
      <alignment horizontal="left" vertical="center" wrapText="1"/>
      <protection locked="0"/>
    </xf>
    <xf numFmtId="0" fontId="27" fillId="0" borderId="0" xfId="0" applyFont="1" applyAlignment="1">
      <alignment horizontal="center" wrapText="1"/>
    </xf>
    <xf numFmtId="164" fontId="8" fillId="0" borderId="47" xfId="2" applyFont="1" applyFill="1" applyBorder="1" applyAlignment="1">
      <alignment horizontal="left" vertical="center" wrapText="1"/>
    </xf>
    <xf numFmtId="164" fontId="8" fillId="0" borderId="29" xfId="2" applyFont="1" applyFill="1" applyBorder="1" applyAlignment="1">
      <alignment horizontal="left" vertical="center" wrapText="1"/>
    </xf>
    <xf numFmtId="164" fontId="8" fillId="0" borderId="33" xfId="2" applyFont="1" applyFill="1" applyBorder="1" applyAlignment="1">
      <alignment horizontal="left" vertical="center" wrapText="1"/>
    </xf>
    <xf numFmtId="164" fontId="8" fillId="0" borderId="130" xfId="2" applyFont="1" applyFill="1" applyBorder="1" applyAlignment="1">
      <alignment horizontal="right" vertical="center"/>
    </xf>
    <xf numFmtId="164" fontId="8" fillId="0" borderId="128" xfId="2" applyFont="1" applyFill="1" applyBorder="1" applyAlignment="1">
      <alignment horizontal="right" vertical="center"/>
    </xf>
    <xf numFmtId="164" fontId="8" fillId="0" borderId="133" xfId="2" applyFont="1" applyFill="1" applyBorder="1" applyAlignment="1">
      <alignment horizontal="right" vertical="center"/>
    </xf>
    <xf numFmtId="166" fontId="8" fillId="0" borderId="32" xfId="0" applyNumberFormat="1" applyFont="1" applyBorder="1" applyAlignment="1">
      <alignment horizontal="right" vertical="center"/>
    </xf>
    <xf numFmtId="166" fontId="8" fillId="0" borderId="29" xfId="0" applyNumberFormat="1" applyFont="1" applyBorder="1" applyAlignment="1">
      <alignment horizontal="right" vertical="center"/>
    </xf>
    <xf numFmtId="166" fontId="8" fillId="0" borderId="44" xfId="0" applyNumberFormat="1" applyFont="1" applyBorder="1" applyAlignment="1">
      <alignment horizontal="right"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0" xfId="0" applyFont="1" applyBorder="1" applyAlignment="1">
      <alignment horizontal="left" vertical="center" wrapText="1"/>
    </xf>
    <xf numFmtId="0" fontId="8" fillId="0" borderId="92"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31" xfId="0" applyFont="1" applyBorder="1" applyAlignment="1">
      <alignment horizontal="center" vertical="center" wrapText="1"/>
    </xf>
    <xf numFmtId="2" fontId="8" fillId="0" borderId="128" xfId="3" applyNumberFormat="1" applyFont="1" applyFill="1" applyBorder="1" applyAlignment="1">
      <alignment horizontal="center" vertical="center"/>
    </xf>
    <xf numFmtId="2" fontId="8" fillId="0" borderId="29" xfId="3" applyNumberFormat="1" applyFont="1" applyFill="1" applyBorder="1" applyAlignment="1">
      <alignment horizontal="center" vertical="center"/>
    </xf>
    <xf numFmtId="2" fontId="8" fillId="0" borderId="44" xfId="3" applyNumberFormat="1" applyFont="1" applyFill="1" applyBorder="1" applyAlignment="1">
      <alignment horizontal="center" vertical="center"/>
    </xf>
    <xf numFmtId="164" fontId="8" fillId="0" borderId="29" xfId="2" applyFont="1" applyFill="1" applyBorder="1" applyAlignment="1">
      <alignment horizontal="right" vertical="center"/>
    </xf>
    <xf numFmtId="164" fontId="8" fillId="0" borderId="44" xfId="2" applyFont="1" applyFill="1" applyBorder="1" applyAlignment="1">
      <alignment horizontal="right" vertical="center"/>
    </xf>
    <xf numFmtId="0" fontId="8" fillId="0" borderId="32" xfId="0" applyFont="1" applyBorder="1" applyAlignment="1">
      <alignment horizontal="left" vertical="center" wrapText="1"/>
    </xf>
    <xf numFmtId="0" fontId="8" fillId="0" borderId="29" xfId="0" applyFont="1" applyBorder="1" applyAlignment="1">
      <alignment horizontal="left" vertical="center" wrapText="1"/>
    </xf>
    <xf numFmtId="0" fontId="8" fillId="0" borderId="44" xfId="0" applyFont="1" applyBorder="1" applyAlignment="1">
      <alignment horizontal="left" vertical="center" wrapText="1"/>
    </xf>
    <xf numFmtId="0" fontId="8" fillId="0" borderId="130" xfId="0" applyFont="1" applyBorder="1" applyAlignment="1">
      <alignment horizontal="center" vertical="center" wrapText="1"/>
    </xf>
    <xf numFmtId="0" fontId="8" fillId="0" borderId="133" xfId="0" applyFont="1" applyBorder="1" applyAlignment="1">
      <alignment horizontal="center" vertical="center" wrapText="1"/>
    </xf>
    <xf numFmtId="0" fontId="6" fillId="7" borderId="32"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3" fillId="0" borderId="32" xfId="0" applyFont="1" applyBorder="1" applyAlignment="1">
      <alignment horizontal="left" vertical="center" wrapText="1"/>
    </xf>
    <xf numFmtId="0" fontId="6" fillId="0" borderId="32" xfId="0" applyFont="1" applyBorder="1" applyAlignment="1">
      <alignment horizontal="center" vertical="center"/>
    </xf>
    <xf numFmtId="0" fontId="6" fillId="0" borderId="29" xfId="0" applyFont="1" applyBorder="1" applyAlignment="1">
      <alignment horizontal="center" vertical="center"/>
    </xf>
    <xf numFmtId="0" fontId="6" fillId="0" borderId="44" xfId="0" applyFont="1" applyBorder="1" applyAlignment="1">
      <alignment horizontal="center" vertical="center"/>
    </xf>
    <xf numFmtId="0" fontId="3" fillId="0" borderId="47" xfId="0" applyFont="1" applyBorder="1" applyAlignment="1">
      <alignment horizontal="left" vertical="center" wrapText="1"/>
    </xf>
    <xf numFmtId="0" fontId="6" fillId="0" borderId="4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3" xfId="0" applyFont="1" applyBorder="1" applyAlignment="1">
      <alignment horizontal="center" vertical="center" wrapText="1"/>
    </xf>
    <xf numFmtId="166" fontId="8" fillId="0" borderId="32" xfId="0" applyNumberFormat="1" applyFont="1" applyBorder="1" applyAlignment="1">
      <alignment horizontal="center" vertical="center"/>
    </xf>
    <xf numFmtId="166" fontId="8" fillId="0" borderId="29" xfId="0" applyNumberFormat="1" applyFont="1" applyBorder="1" applyAlignment="1">
      <alignment horizontal="center" vertical="center"/>
    </xf>
    <xf numFmtId="166" fontId="8" fillId="0" borderId="44" xfId="0" applyNumberFormat="1" applyFont="1" applyBorder="1" applyAlignment="1">
      <alignment horizontal="center" vertical="center"/>
    </xf>
    <xf numFmtId="0" fontId="8" fillId="0" borderId="47" xfId="0" applyFont="1" applyBorder="1" applyAlignment="1">
      <alignment horizontal="center" vertical="center" wrapText="1"/>
    </xf>
    <xf numFmtId="0" fontId="8" fillId="0" borderId="29" xfId="0" applyFont="1" applyBorder="1" applyAlignment="1">
      <alignment horizontal="center" vertical="center" wrapText="1"/>
    </xf>
    <xf numFmtId="166" fontId="8" fillId="0" borderId="128" xfId="0" applyNumberFormat="1" applyFont="1" applyBorder="1" applyAlignment="1">
      <alignment horizontal="right" vertical="center"/>
    </xf>
    <xf numFmtId="166" fontId="8" fillId="0" borderId="130" xfId="0" applyNumberFormat="1" applyFont="1" applyBorder="1" applyAlignment="1">
      <alignment horizontal="right" vertical="center"/>
    </xf>
    <xf numFmtId="166" fontId="8" fillId="0" borderId="133" xfId="0" applyNumberFormat="1" applyFont="1" applyBorder="1" applyAlignment="1">
      <alignment horizontal="right" vertical="center"/>
    </xf>
    <xf numFmtId="0" fontId="6" fillId="0" borderId="90" xfId="0" applyFont="1" applyBorder="1" applyAlignment="1">
      <alignment horizontal="center"/>
    </xf>
    <xf numFmtId="0" fontId="6" fillId="0" borderId="101" xfId="0" applyFont="1" applyBorder="1" applyAlignment="1">
      <alignment horizontal="center"/>
    </xf>
    <xf numFmtId="0" fontId="6" fillId="0" borderId="86" xfId="0" applyFont="1" applyBorder="1" applyAlignment="1">
      <alignment horizontal="center"/>
    </xf>
    <xf numFmtId="167" fontId="6" fillId="7" borderId="130" xfId="0" applyNumberFormat="1" applyFont="1" applyFill="1" applyBorder="1" applyAlignment="1">
      <alignment horizontal="center" vertical="center" wrapText="1"/>
    </xf>
    <xf numFmtId="167" fontId="6" fillId="7" borderId="128" xfId="0" applyNumberFormat="1" applyFont="1" applyFill="1" applyBorder="1" applyAlignment="1">
      <alignment horizontal="center" vertical="center" wrapText="1"/>
    </xf>
    <xf numFmtId="10" fontId="6" fillId="7" borderId="29" xfId="0" applyNumberFormat="1" applyFont="1" applyFill="1" applyBorder="1" applyAlignment="1">
      <alignment horizontal="center" vertical="center" wrapText="1"/>
    </xf>
    <xf numFmtId="10" fontId="6" fillId="7" borderId="33" xfId="0" applyNumberFormat="1" applyFont="1" applyFill="1" applyBorder="1" applyAlignment="1">
      <alignment horizontal="center" vertical="center" wrapText="1"/>
    </xf>
    <xf numFmtId="0" fontId="12" fillId="7" borderId="19"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34" xfId="0" applyFont="1" applyFill="1" applyBorder="1" applyAlignment="1">
      <alignment horizontal="center" vertical="center"/>
    </xf>
    <xf numFmtId="166" fontId="12" fillId="7" borderId="19" xfId="0" applyNumberFormat="1" applyFont="1" applyFill="1" applyBorder="1" applyAlignment="1">
      <alignment horizontal="center" vertical="center"/>
    </xf>
    <xf numFmtId="166" fontId="12" fillId="7" borderId="34" xfId="0" applyNumberFormat="1" applyFont="1" applyFill="1" applyBorder="1" applyAlignment="1">
      <alignment horizontal="center" vertical="center"/>
    </xf>
    <xf numFmtId="166" fontId="6" fillId="0" borderId="0" xfId="0" applyNumberFormat="1" applyFont="1" applyAlignment="1">
      <alignment horizontal="center"/>
    </xf>
    <xf numFmtId="0" fontId="6" fillId="0" borderId="134" xfId="0" applyFont="1" applyBorder="1" applyAlignment="1">
      <alignment horizontal="center" vertical="center" wrapText="1"/>
    </xf>
    <xf numFmtId="0" fontId="6" fillId="0" borderId="128" xfId="0" applyFont="1" applyBorder="1" applyAlignment="1">
      <alignment horizontal="center" vertical="center" wrapText="1"/>
    </xf>
    <xf numFmtId="2" fontId="8" fillId="0" borderId="130" xfId="3" applyNumberFormat="1" applyFont="1" applyFill="1" applyBorder="1" applyAlignment="1">
      <alignment horizontal="center" vertical="center"/>
    </xf>
    <xf numFmtId="2" fontId="8" fillId="0" borderId="133" xfId="3" applyNumberFormat="1" applyFont="1" applyFill="1" applyBorder="1" applyAlignment="1">
      <alignment horizontal="center" vertical="center"/>
    </xf>
    <xf numFmtId="0" fontId="6" fillId="0" borderId="19" xfId="0" applyFont="1" applyBorder="1" applyAlignment="1">
      <alignment horizontal="center"/>
    </xf>
    <xf numFmtId="0" fontId="6" fillId="0" borderId="21" xfId="0" applyFont="1" applyBorder="1" applyAlignment="1">
      <alignment horizontal="center"/>
    </xf>
    <xf numFmtId="0" fontId="6" fillId="0" borderId="34" xfId="0" applyFont="1" applyBorder="1" applyAlignment="1">
      <alignment horizontal="center"/>
    </xf>
    <xf numFmtId="164" fontId="8" fillId="0" borderId="32" xfId="2" applyFont="1" applyFill="1" applyBorder="1" applyAlignment="1">
      <alignment horizontal="center" vertical="center" wrapText="1"/>
    </xf>
    <xf numFmtId="164" fontId="8" fillId="0" borderId="44" xfId="2" applyFont="1" applyFill="1" applyBorder="1" applyAlignment="1">
      <alignment horizontal="center" vertical="center" wrapText="1"/>
    </xf>
    <xf numFmtId="168" fontId="8" fillId="0" borderId="32" xfId="2" applyNumberFormat="1" applyFont="1" applyFill="1" applyBorder="1" applyAlignment="1">
      <alignment horizontal="right" vertical="center" wrapText="1"/>
    </xf>
    <xf numFmtId="168" fontId="8" fillId="0" borderId="44" xfId="2" applyNumberFormat="1" applyFont="1" applyFill="1" applyBorder="1" applyAlignment="1">
      <alignment horizontal="right" vertical="center" wrapText="1"/>
    </xf>
    <xf numFmtId="168" fontId="8" fillId="0" borderId="134" xfId="2" applyNumberFormat="1" applyFont="1" applyFill="1" applyBorder="1" applyAlignment="1">
      <alignment horizontal="right" vertical="center" wrapText="1"/>
    </xf>
    <xf numFmtId="168" fontId="8" fillId="0" borderId="133" xfId="2" applyNumberFormat="1" applyFont="1" applyFill="1" applyBorder="1" applyAlignment="1">
      <alignment horizontal="right" vertical="center" wrapText="1"/>
    </xf>
    <xf numFmtId="164" fontId="8" fillId="0" borderId="130" xfId="2" applyFont="1" applyFill="1" applyBorder="1" applyAlignment="1">
      <alignment horizontal="center" vertical="center" wrapText="1"/>
    </xf>
    <xf numFmtId="164" fontId="8" fillId="0" borderId="133" xfId="2" applyFont="1" applyFill="1" applyBorder="1" applyAlignment="1">
      <alignment horizontal="center" vertical="center" wrapText="1"/>
    </xf>
    <xf numFmtId="168" fontId="8" fillId="0" borderId="130" xfId="2" applyNumberFormat="1" applyFont="1" applyFill="1" applyBorder="1" applyAlignment="1">
      <alignment horizontal="right" vertical="center" wrapText="1"/>
    </xf>
    <xf numFmtId="0" fontId="6" fillId="7" borderId="130" xfId="0" applyFont="1" applyFill="1" applyBorder="1" applyAlignment="1">
      <alignment horizontal="center" vertical="center" wrapText="1"/>
    </xf>
    <xf numFmtId="0" fontId="6" fillId="7" borderId="128"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168" fontId="8" fillId="0" borderId="128" xfId="2" applyNumberFormat="1" applyFont="1" applyFill="1" applyBorder="1" applyAlignment="1">
      <alignment horizontal="right" vertical="center" wrapText="1"/>
    </xf>
    <xf numFmtId="168" fontId="8" fillId="0" borderId="29" xfId="2" applyNumberFormat="1" applyFont="1" applyFill="1" applyBorder="1" applyAlignment="1">
      <alignment horizontal="right" vertical="center" wrapText="1"/>
    </xf>
    <xf numFmtId="168" fontId="8" fillId="0" borderId="33" xfId="2" applyNumberFormat="1" applyFont="1" applyFill="1" applyBorder="1" applyAlignment="1">
      <alignment horizontal="right" vertical="center" wrapText="1"/>
    </xf>
    <xf numFmtId="164" fontId="8" fillId="0" borderId="29" xfId="2" applyFont="1" applyFill="1" applyBorder="1" applyAlignment="1">
      <alignment horizontal="center" vertical="center" wrapText="1"/>
    </xf>
    <xf numFmtId="0" fontId="0" fillId="0" borderId="41" xfId="0" applyBorder="1" applyAlignment="1">
      <alignment horizontal="left" vertical="center" wrapText="1"/>
    </xf>
    <xf numFmtId="0" fontId="8" fillId="0" borderId="45" xfId="0" applyFont="1" applyBorder="1" applyAlignment="1">
      <alignment horizontal="left" vertical="center" wrapText="1"/>
    </xf>
    <xf numFmtId="0" fontId="3" fillId="0" borderId="45" xfId="0" applyFont="1" applyBorder="1" applyAlignment="1">
      <alignment horizontal="left" vertical="center" wrapText="1"/>
    </xf>
    <xf numFmtId="0" fontId="8" fillId="0" borderId="46" xfId="0" applyFont="1" applyBorder="1" applyAlignment="1">
      <alignment horizontal="left" vertical="center" wrapText="1"/>
    </xf>
    <xf numFmtId="0" fontId="6" fillId="0" borderId="32" xfId="0" applyFont="1" applyBorder="1" applyAlignment="1">
      <alignment horizontal="center" vertical="center" wrapText="1"/>
    </xf>
    <xf numFmtId="0" fontId="6" fillId="0" borderId="44" xfId="0" applyFont="1" applyBorder="1" applyAlignment="1">
      <alignment horizontal="center" vertical="center" wrapText="1"/>
    </xf>
    <xf numFmtId="0" fontId="8" fillId="0" borderId="33" xfId="0" applyFont="1" applyBorder="1" applyAlignment="1">
      <alignment horizontal="center" vertical="center" wrapText="1"/>
    </xf>
  </cellXfs>
  <cellStyles count="134">
    <cellStyle name="Hipervínculo 2" xfId="119" xr:uid="{00000000-0005-0000-0000-000000000000}"/>
    <cellStyle name="Hipervínculo 2 2" xfId="129" xr:uid="{00000000-0005-0000-0000-000001000000}"/>
    <cellStyle name="Hipervínculo 3 3" xfId="125" xr:uid="{00000000-0005-0000-0000-000002000000}"/>
    <cellStyle name="Hipervínculo 4" xfId="128" xr:uid="{00000000-0005-0000-0000-000003000000}"/>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Hipervínculo visitado" xfId="41" builtinId="9" hidden="1"/>
    <cellStyle name="Hipervínculo visitado" xfId="42" builtinId="9" hidden="1"/>
    <cellStyle name="Hipervínculo visitado" xfId="43" builtinId="9" hidden="1"/>
    <cellStyle name="Hipervínculo visitado" xfId="44" builtinId="9" hidden="1"/>
    <cellStyle name="Hipervínculo visitado" xfId="45" builtinId="9" hidden="1"/>
    <cellStyle name="Hipervínculo visitado" xfId="46" builtinId="9" hidden="1"/>
    <cellStyle name="Hipervínculo visitado" xfId="47" builtinId="9" hidden="1"/>
    <cellStyle name="Hipervínculo visitado" xfId="48" builtinId="9" hidden="1"/>
    <cellStyle name="Hipervínculo visitado" xfId="49" builtinId="9" hidden="1"/>
    <cellStyle name="Hipervínculo visitado" xfId="50" builtinId="9" hidden="1"/>
    <cellStyle name="Hipervínculo visitado" xfId="51" builtinId="9" hidden="1"/>
    <cellStyle name="Hipervínculo visitado" xfId="52" builtinId="9" hidden="1"/>
    <cellStyle name="Hipervínculo visitado" xfId="53" builtinId="9" hidden="1"/>
    <cellStyle name="Hipervínculo visitado" xfId="54" builtinId="9" hidden="1"/>
    <cellStyle name="Hipervínculo visitado" xfId="55" builtinId="9" hidden="1"/>
    <cellStyle name="Hipervínculo visitado" xfId="56" builtinId="9" hidden="1"/>
    <cellStyle name="Hipervínculo visitado" xfId="57" builtinId="9" hidden="1"/>
    <cellStyle name="Hipervínculo visitado" xfId="58" builtinId="9" hidden="1"/>
    <cellStyle name="Hipervínculo visitado" xfId="59" builtinId="9" hidden="1"/>
    <cellStyle name="Hipervínculo visitado" xfId="60" builtinId="9" hidden="1"/>
    <cellStyle name="Hipervínculo visitado" xfId="61" builtinId="9" hidden="1"/>
    <cellStyle name="Hipervínculo visitado" xfId="62" builtinId="9" hidden="1"/>
    <cellStyle name="Hipervínculo visitado" xfId="63" builtinId="9" hidden="1"/>
    <cellStyle name="Hipervínculo visitado" xfId="64" builtinId="9" hidden="1"/>
    <cellStyle name="Hipervínculo visitado" xfId="65" builtinId="9" hidden="1"/>
    <cellStyle name="Hipervínculo visitado" xfId="66" builtinId="9" hidden="1"/>
    <cellStyle name="Hipervínculo visitado" xfId="67" builtinId="9" hidden="1"/>
    <cellStyle name="Hipervínculo visitado" xfId="68" builtinId="9" hidden="1"/>
    <cellStyle name="Hipervínculo visitado" xfId="69" builtinId="9" hidden="1"/>
    <cellStyle name="Hipervínculo visitado" xfId="70" builtinId="9" hidden="1"/>
    <cellStyle name="Hipervínculo visitado" xfId="71" builtinId="9" hidden="1"/>
    <cellStyle name="Hipervínculo visitado" xfId="72" builtinId="9" hidden="1"/>
    <cellStyle name="Hipervínculo visitado" xfId="73" builtinId="9" hidden="1"/>
    <cellStyle name="Hipervínculo visitado" xfId="74" builtinId="9" hidden="1"/>
    <cellStyle name="Hipervínculo visitado" xfId="75" builtinId="9" hidden="1"/>
    <cellStyle name="Hipervínculo visitado" xfId="76" builtinId="9" hidden="1"/>
    <cellStyle name="Hipervínculo visitado" xfId="77" builtinId="9" hidden="1"/>
    <cellStyle name="Hipervínculo visitado" xfId="78" builtinId="9" hidden="1"/>
    <cellStyle name="Hipervínculo visitado" xfId="79" builtinId="9" hidden="1"/>
    <cellStyle name="Hipervínculo visitado" xfId="80" builtinId="9" hidden="1"/>
    <cellStyle name="Hipervínculo visitado" xfId="81" builtinId="9" hidden="1"/>
    <cellStyle name="Hipervínculo visitado" xfId="82" builtinId="9" hidden="1"/>
    <cellStyle name="Hipervínculo visitado" xfId="83" builtinId="9" hidden="1"/>
    <cellStyle name="Hipervínculo visitado" xfId="84" builtinId="9" hidden="1"/>
    <cellStyle name="Hipervínculo visitado" xfId="85" builtinId="9" hidden="1"/>
    <cellStyle name="Hipervínculo visitado" xfId="86" builtinId="9" hidden="1"/>
    <cellStyle name="Hipervínculo visitado" xfId="87" builtinId="9" hidden="1"/>
    <cellStyle name="Hipervínculo visitado" xfId="88" builtinId="9" hidden="1"/>
    <cellStyle name="Hipervínculo visitado" xfId="89" builtinId="9" hidden="1"/>
    <cellStyle name="Hipervínculo visitado" xfId="90" builtinId="9" hidden="1"/>
    <cellStyle name="Hipervínculo visitado" xfId="91" builtinId="9" hidden="1"/>
    <cellStyle name="Hipervínculo visitado" xfId="92" builtinId="9" hidden="1"/>
    <cellStyle name="Hipervínculo visitado" xfId="93" builtinId="9" hidden="1"/>
    <cellStyle name="Hipervínculo visitado" xfId="94" builtinId="9" hidden="1"/>
    <cellStyle name="Hipervínculo visitado" xfId="95" builtinId="9" hidden="1"/>
    <cellStyle name="Hipervínculo visitado" xfId="96" builtinId="9" hidden="1"/>
    <cellStyle name="Hipervínculo visitado" xfId="97" builtinId="9" hidden="1"/>
    <cellStyle name="Hipervínculo visitado" xfId="98" builtinId="9" hidden="1"/>
    <cellStyle name="Hipervínculo visitado" xfId="99" builtinId="9" hidden="1"/>
    <cellStyle name="Hipervínculo visitado" xfId="100" builtinId="9" hidden="1"/>
    <cellStyle name="Hipervínculo visitado" xfId="101" builtinId="9" hidden="1"/>
    <cellStyle name="Hipervínculo visitado" xfId="102" builtinId="9" hidden="1"/>
    <cellStyle name="Hipervínculo visitado" xfId="103" builtinId="9" hidden="1"/>
    <cellStyle name="Hipervínculo visitado" xfId="104" builtinId="9" hidden="1"/>
    <cellStyle name="Hipervínculo visitado" xfId="105" builtinId="9" hidden="1"/>
    <cellStyle name="Hipervínculo visitado" xfId="106" builtinId="9" hidden="1"/>
    <cellStyle name="Hipervínculo visitado" xfId="107" builtinId="9" hidden="1"/>
    <cellStyle name="Hipervínculo visitado" xfId="108" builtinId="9" hidden="1"/>
    <cellStyle name="Hipervínculo visitado" xfId="109" builtinId="9" hidden="1"/>
    <cellStyle name="Hipervínculo visitado" xfId="110" builtinId="9" hidden="1"/>
    <cellStyle name="Hipervínculo visitado" xfId="111" builtinId="9" hidden="1"/>
    <cellStyle name="Hipervínculo visitado" xfId="112" builtinId="9" hidden="1"/>
    <cellStyle name="Hipervínculo visitado" xfId="113" builtinId="9" hidden="1"/>
    <cellStyle name="Hipervínculo visitado" xfId="114" builtinId="9" hidden="1"/>
    <cellStyle name="Hipervínculo visitado" xfId="115" builtinId="9" hidden="1"/>
    <cellStyle name="Hipervínculo visitado" xfId="116" builtinId="9" hidden="1"/>
    <cellStyle name="Hipervínculo visitado" xfId="117" builtinId="9" hidden="1"/>
    <cellStyle name="Hipervínculo visitado" xfId="120" builtinId="9" hidden="1"/>
    <cellStyle name="Hipervínculo visitado" xfId="121" builtinId="9" hidden="1"/>
    <cellStyle name="Hipervínculo visitado" xfId="122" builtinId="9" hidden="1"/>
    <cellStyle name="Hipervínculo visitado" xfId="123" builtinId="9" hidden="1"/>
    <cellStyle name="Millares" xfId="1" builtinId="3"/>
    <cellStyle name="Millares [0]" xfId="2" builtinId="6"/>
    <cellStyle name="Normal" xfId="0" builtinId="0"/>
    <cellStyle name="Normal 15 2" xfId="131" xr:uid="{00000000-0005-0000-0000-00007D000000}"/>
    <cellStyle name="Normal 15 2 2" xfId="133" xr:uid="{00000000-0005-0000-0000-00007E000000}"/>
    <cellStyle name="Normal 2" xfId="126" xr:uid="{00000000-0005-0000-0000-00007F000000}"/>
    <cellStyle name="Normal 2 2" xfId="118" xr:uid="{00000000-0005-0000-0000-000080000000}"/>
    <cellStyle name="Normal 3 2" xfId="124" xr:uid="{00000000-0005-0000-0000-000081000000}"/>
    <cellStyle name="Normal 4 2 2" xfId="127" xr:uid="{00000000-0005-0000-0000-000082000000}"/>
    <cellStyle name="Normal 5 2" xfId="130" xr:uid="{00000000-0005-0000-0000-000083000000}"/>
    <cellStyle name="Normal 5 2 2" xfId="132" xr:uid="{00000000-0005-0000-0000-000084000000}"/>
    <cellStyle name="Porcentaje" xfId="3" builtinId="5"/>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A2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12700</xdr:rowOff>
    </xdr:from>
    <xdr:to>
      <xdr:col>12</xdr:col>
      <xdr:colOff>73820</xdr:colOff>
      <xdr:row>4</xdr:row>
      <xdr:rowOff>393699</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2570"/>
        <a:stretch/>
      </xdr:blipFill>
      <xdr:spPr>
        <a:xfrm>
          <a:off x="771525" y="1365250"/>
          <a:ext cx="2695575" cy="971550"/>
        </a:xfrm>
        <a:prstGeom prst="rect">
          <a:avLst/>
        </a:prstGeom>
      </xdr:spPr>
    </xdr:pic>
    <xdr:clientData/>
  </xdr:twoCellAnchor>
  <xdr:twoCellAnchor editAs="oneCell">
    <xdr:from>
      <xdr:col>9</xdr:col>
      <xdr:colOff>285750</xdr:colOff>
      <xdr:row>7</xdr:row>
      <xdr:rowOff>142430</xdr:rowOff>
    </xdr:from>
    <xdr:to>
      <xdr:col>23</xdr:col>
      <xdr:colOff>276798</xdr:colOff>
      <xdr:row>10</xdr:row>
      <xdr:rowOff>23812</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2826" t="-11549" r="-6534" b="7525"/>
        <a:stretch/>
      </xdr:blipFill>
      <xdr:spPr>
        <a:xfrm>
          <a:off x="2964656" y="3023743"/>
          <a:ext cx="4610673" cy="536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341944</xdr:colOff>
      <xdr:row>1</xdr:row>
      <xdr:rowOff>229866</xdr:rowOff>
    </xdr:to>
    <xdr:pic>
      <xdr:nvPicPr>
        <xdr:cNvPr id="2" name="Imagen 1">
          <a:extLst>
            <a:ext uri="{FF2B5EF4-FFF2-40B4-BE49-F238E27FC236}">
              <a16:creationId xmlns:a16="http://schemas.microsoft.com/office/drawing/2014/main" id="{71688B0E-1962-41C2-91C9-B0F10C8801FF}"/>
            </a:ext>
          </a:extLst>
        </xdr:cNvPr>
        <xdr:cNvPicPr>
          <a:picLocks noChangeAspect="1"/>
        </xdr:cNvPicPr>
      </xdr:nvPicPr>
      <xdr:blipFill>
        <a:blip xmlns:r="http://schemas.openxmlformats.org/officeDocument/2006/relationships" r:embed="rId1"/>
        <a:stretch>
          <a:fillRect/>
        </a:stretch>
      </xdr:blipFill>
      <xdr:spPr>
        <a:xfrm>
          <a:off x="0" y="0"/>
          <a:ext cx="761044" cy="810891"/>
        </a:xfrm>
        <a:prstGeom prst="rect">
          <a:avLst/>
        </a:prstGeom>
      </xdr:spPr>
    </xdr:pic>
    <xdr:clientData/>
  </xdr:twoCellAnchor>
  <xdr:twoCellAnchor editAs="oneCell">
    <xdr:from>
      <xdr:col>1</xdr:col>
      <xdr:colOff>0</xdr:colOff>
      <xdr:row>0</xdr:row>
      <xdr:rowOff>0</xdr:rowOff>
    </xdr:from>
    <xdr:to>
      <xdr:col>2</xdr:col>
      <xdr:colOff>344325</xdr:colOff>
      <xdr:row>1</xdr:row>
      <xdr:rowOff>217960</xdr:rowOff>
    </xdr:to>
    <xdr:pic>
      <xdr:nvPicPr>
        <xdr:cNvPr id="3" name="Imagen 2">
          <a:extLst>
            <a:ext uri="{FF2B5EF4-FFF2-40B4-BE49-F238E27FC236}">
              <a16:creationId xmlns:a16="http://schemas.microsoft.com/office/drawing/2014/main" id="{369A8F9E-94D8-4272-91FF-CBDEF57FC987}"/>
            </a:ext>
          </a:extLst>
        </xdr:cNvPr>
        <xdr:cNvPicPr>
          <a:picLocks noChangeAspect="1"/>
        </xdr:cNvPicPr>
      </xdr:nvPicPr>
      <xdr:blipFill>
        <a:blip xmlns:r="http://schemas.openxmlformats.org/officeDocument/2006/relationships" r:embed="rId1"/>
        <a:stretch>
          <a:fillRect/>
        </a:stretch>
      </xdr:blipFill>
      <xdr:spPr>
        <a:xfrm>
          <a:off x="0" y="0"/>
          <a:ext cx="763425" cy="798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vea-my.sharepoint.com/Users/cadavid/Desktop/VA22-Rentas-exentas-empresas-de-economia-naranja.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cvea-my.sharepoint.com/personal/marias_actualicese_com/Documents/Escritorio/M&#243;nica/1.Modelos%20y%20Formatos%20MARIAS/Nuevos-Actualizaciones-Reencauches%20MARIAS/ACTUALIZACIONES%20A%20PARTIR%20DE%20AGOSTO%202022/MF_SMA_Seguridad%20social%20independientes_publicar%20en%20dic%2019%20y%2026%20de%202022.xlsx?DE22EF17" TargetMode="External"/><Relationship Id="rId1" Type="http://schemas.openxmlformats.org/officeDocument/2006/relationships/externalLinkPath" Target="file:///\\DE22EF17\MF_SMA_Seguridad%20social%20independientes_publicar%20en%20dic%2019%20y%2026%20de%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JAIME%20FERNANDO%20DIAZ/AppData/Local/Temp/Temp1_ECC&#174;%20Indices%20Financieros.zip/ECC&#174;%20Indices%20Financier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vea-my.sharepoint.com/Users/cadavid/Desktop/VA21-Calendario-tributario-2021-avanza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montagas/Dropbox/Analisis%20Financiero/Matriz_Excel_para_el_Desarrollo_de_An&#225;lisis_Financiero%20V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montagas/Downloads/Dashboard%20-%20Financi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right"/>
      <sheetName val="Empieza aquí"/>
      <sheetName val="Introducción"/>
      <sheetName val="Actividades "/>
      <sheetName val="Material relacionado"/>
      <sheetName val="Listado completo de archivos "/>
    </sheetNames>
    <sheetDataSet>
      <sheetData sheetId="0"/>
      <sheetData sheetId="1"/>
      <sheetData sheetId="2"/>
      <sheetData sheetId="3">
        <row r="12">
          <cell r="B12" t="str">
            <v>Código actividad económica</v>
          </cell>
          <cell r="C12" t="str">
            <v>Nombre actividad económica</v>
          </cell>
        </row>
        <row r="13">
          <cell r="B13">
            <v>3210</v>
          </cell>
          <cell r="C13" t="str">
            <v>Fabricación de joyas, bisutería y artículos conexos</v>
          </cell>
        </row>
        <row r="14">
          <cell r="B14">
            <v>5811</v>
          </cell>
          <cell r="C14" t="str">
            <v>Edición de libros</v>
          </cell>
        </row>
        <row r="15">
          <cell r="B15">
            <v>5820</v>
          </cell>
          <cell r="C15" t="str">
            <v>Edición de programas de informática (software)</v>
          </cell>
        </row>
        <row r="16">
          <cell r="B16">
            <v>5911</v>
          </cell>
          <cell r="C16" t="str">
            <v>Actividades de producción de películas cinematográficas, videos, programas, anuncios y comerciales de televisión</v>
          </cell>
        </row>
        <row r="17">
          <cell r="B17">
            <v>5912</v>
          </cell>
          <cell r="C17" t="str">
            <v>Actividades de posproducción de películas cinematográficas, videos, programas, anuncios y comerciales de televisión</v>
          </cell>
        </row>
        <row r="18">
          <cell r="B18">
            <v>5913</v>
          </cell>
          <cell r="C18" t="str">
            <v>Actividades de distribución de películas cinematográficas, videos, programas, anuncios y comerciales de televisión</v>
          </cell>
        </row>
        <row r="19">
          <cell r="B19">
            <v>5914</v>
          </cell>
          <cell r="C19" t="str">
            <v>Actividades de exhibición de películas cinematográficas y videos</v>
          </cell>
        </row>
        <row r="20">
          <cell r="B20">
            <v>5920</v>
          </cell>
          <cell r="C20" t="str">
            <v>Actividades de grabación de sonido y edición de música</v>
          </cell>
        </row>
        <row r="21">
          <cell r="B21">
            <v>6010</v>
          </cell>
          <cell r="C21" t="str">
            <v>Actividades de programación y trasmisión en el servicio de radiodifusión sonora</v>
          </cell>
        </row>
        <row r="22">
          <cell r="B22">
            <v>6020</v>
          </cell>
          <cell r="C22" t="str">
            <v>Actividades de programación y trasmisión de televisión</v>
          </cell>
        </row>
        <row r="23">
          <cell r="B23">
            <v>6201</v>
          </cell>
          <cell r="C23" t="str">
            <v>Actividades de desarrollo de sistemas informáticos (planificación, análisis, diseño, programación y pruebas)</v>
          </cell>
        </row>
        <row r="24">
          <cell r="B24">
            <v>6202</v>
          </cell>
          <cell r="C24" t="str">
            <v>Actividades de consultoría informática y actividades de administración de instalaciones informáticas</v>
          </cell>
        </row>
        <row r="25">
          <cell r="B25">
            <v>7110</v>
          </cell>
          <cell r="C25" t="str">
            <v>Actividades de arquitectura e ingeniería y otras actividades conexas de consultoría técnica</v>
          </cell>
        </row>
        <row r="26">
          <cell r="B26">
            <v>7220</v>
          </cell>
          <cell r="C26" t="str">
            <v>Investigación y desarrollo experimental en el campo de las ciencias sociales y de las humanidades</v>
          </cell>
        </row>
        <row r="27">
          <cell r="B27">
            <v>7410</v>
          </cell>
          <cell r="C27" t="str">
            <v>Actividades especializadas de diseño</v>
          </cell>
        </row>
        <row r="28">
          <cell r="B28">
            <v>7420</v>
          </cell>
          <cell r="C28" t="str">
            <v>Actividades de fotografía</v>
          </cell>
        </row>
        <row r="29">
          <cell r="B29">
            <v>9001</v>
          </cell>
          <cell r="C29" t="str">
            <v>Creación literaria</v>
          </cell>
        </row>
        <row r="30">
          <cell r="B30">
            <v>9002</v>
          </cell>
          <cell r="C30" t="str">
            <v>Creación musical</v>
          </cell>
        </row>
        <row r="31">
          <cell r="B31">
            <v>9003</v>
          </cell>
          <cell r="C31" t="str">
            <v>Creación teatral</v>
          </cell>
        </row>
        <row r="32">
          <cell r="B32">
            <v>9004</v>
          </cell>
          <cell r="C32" t="str">
            <v>Creación audiovisual</v>
          </cell>
        </row>
        <row r="33">
          <cell r="B33">
            <v>9005</v>
          </cell>
          <cell r="C33" t="str">
            <v>Artes plásticas y visuales</v>
          </cell>
        </row>
        <row r="34">
          <cell r="B34">
            <v>9006</v>
          </cell>
          <cell r="C34" t="str">
            <v>Actividades teatrales</v>
          </cell>
        </row>
        <row r="35">
          <cell r="B35">
            <v>9007</v>
          </cell>
          <cell r="C35" t="str">
            <v>Actividades de espectáculos musicales en vivo</v>
          </cell>
        </row>
        <row r="36">
          <cell r="B36">
            <v>9008</v>
          </cell>
          <cell r="C36" t="str">
            <v>Otras actividades de espectáculos en vivo</v>
          </cell>
        </row>
        <row r="37">
          <cell r="B37">
            <v>9101</v>
          </cell>
          <cell r="C37" t="str">
            <v>Actividades de bibliotecas y archivos</v>
          </cell>
        </row>
        <row r="38">
          <cell r="B38">
            <v>9102</v>
          </cell>
          <cell r="C38" t="str">
            <v>Actividades y funcionamiento de museos, conservación  de edificios y sitios históricos</v>
          </cell>
        </row>
        <row r="39">
          <cell r="C39" t="str">
            <v>Actividades referentes al turismo cultural</v>
          </cell>
        </row>
        <row r="40">
          <cell r="C40" t="str">
            <v>Actividades relacionadas con deporte, recreación y aprovechamiento del tiempo libre</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1  Prest. servicios"/>
      <sheetName val="EJ2  Prest. servicios"/>
      <sheetName val="EJ3  Prest. servicios"/>
      <sheetName val="ok hecho 2"/>
      <sheetName val="EJ4 Otros independientes"/>
      <sheetName val="EJ5 Otros independientes"/>
      <sheetName val="EJ6 Otros independientes"/>
      <sheetName val="ok hecho MA "/>
      <sheetName val="Tablas"/>
    </sheetNames>
    <sheetDataSet>
      <sheetData sheetId="0">
        <row r="8">
          <cell r="D8">
            <v>1000000</v>
          </cell>
        </row>
        <row r="14">
          <cell r="D14">
            <v>4000000</v>
          </cell>
        </row>
      </sheetData>
      <sheetData sheetId="1">
        <row r="8">
          <cell r="D8">
            <v>1000000</v>
          </cell>
        </row>
        <row r="14">
          <cell r="D14">
            <v>1000000</v>
          </cell>
        </row>
      </sheetData>
      <sheetData sheetId="2">
        <row r="10">
          <cell r="D10">
            <v>1000000</v>
          </cell>
        </row>
        <row r="16">
          <cell r="D16">
            <v>4964000</v>
          </cell>
        </row>
      </sheetData>
      <sheetData sheetId="3" refreshError="1"/>
      <sheetData sheetId="4">
        <row r="5">
          <cell r="D5">
            <v>1000000</v>
          </cell>
        </row>
        <row r="13">
          <cell r="D13">
            <v>1200000</v>
          </cell>
          <cell r="G13">
            <v>3000000</v>
          </cell>
        </row>
      </sheetData>
      <sheetData sheetId="5">
        <row r="9">
          <cell r="D9">
            <v>1000000</v>
          </cell>
        </row>
        <row r="17">
          <cell r="D17">
            <v>1000000</v>
          </cell>
          <cell r="G17">
            <v>2410000</v>
          </cell>
        </row>
      </sheetData>
      <sheetData sheetId="6" refreshError="1"/>
      <sheetData sheetId="7" refreshError="1"/>
      <sheetData sheetId="8">
        <row r="12">
          <cell r="A12" t="str">
            <v>N/A</v>
          </cell>
          <cell r="B12">
            <v>0</v>
          </cell>
        </row>
        <row r="13">
          <cell r="A13" t="str">
            <v>I</v>
          </cell>
          <cell r="B13">
            <v>5.2199999999999998E-3</v>
          </cell>
        </row>
        <row r="14">
          <cell r="A14" t="str">
            <v>II</v>
          </cell>
          <cell r="B14">
            <v>1.044E-2</v>
          </cell>
        </row>
        <row r="15">
          <cell r="A15" t="str">
            <v>III</v>
          </cell>
          <cell r="B15">
            <v>2.436E-2</v>
          </cell>
        </row>
        <row r="16">
          <cell r="A16" t="str">
            <v>IV</v>
          </cell>
          <cell r="B16">
            <v>4.3499999999999997E-2</v>
          </cell>
        </row>
        <row r="17">
          <cell r="A17" t="str">
            <v>V</v>
          </cell>
          <cell r="B17">
            <v>6.9599999999999995E-2</v>
          </cell>
        </row>
        <row r="27">
          <cell r="F27">
            <v>1</v>
          </cell>
          <cell r="G27">
            <v>2</v>
          </cell>
          <cell r="H27">
            <v>3</v>
          </cell>
          <cell r="I27">
            <v>4</v>
          </cell>
          <cell r="J27">
            <v>5</v>
          </cell>
          <cell r="K27">
            <v>6</v>
          </cell>
        </row>
        <row r="28">
          <cell r="F28">
            <v>0.83599999999999997</v>
          </cell>
        </row>
        <row r="29">
          <cell r="F29">
            <v>0.75600000000000001</v>
          </cell>
          <cell r="G29">
            <v>0.82199999999999995</v>
          </cell>
        </row>
        <row r="30">
          <cell r="F30">
            <v>0.752</v>
          </cell>
          <cell r="G30">
            <v>0.77300000000000002</v>
          </cell>
          <cell r="H30">
            <v>0.82199999999999995</v>
          </cell>
        </row>
        <row r="31">
          <cell r="F31">
            <v>0.751</v>
          </cell>
          <cell r="G31">
            <v>0.76600000000000001</v>
          </cell>
          <cell r="H31">
            <v>0.78600000000000003</v>
          </cell>
          <cell r="I31">
            <v>0.82199999999999995</v>
          </cell>
        </row>
        <row r="32">
          <cell r="F32">
            <v>0.749</v>
          </cell>
          <cell r="G32">
            <v>0.76200000000000001</v>
          </cell>
          <cell r="H32">
            <v>0.77700000000000002</v>
          </cell>
          <cell r="I32">
            <v>0.79300000000000004</v>
          </cell>
          <cell r="J32">
            <v>0.82199999999999995</v>
          </cell>
        </row>
        <row r="33">
          <cell r="F33">
            <v>0.749</v>
          </cell>
          <cell r="G33">
            <v>0.75900000000000001</v>
          </cell>
          <cell r="H33">
            <v>0.77200000000000002</v>
          </cell>
          <cell r="I33">
            <v>0.78500000000000003</v>
          </cell>
          <cell r="J33">
            <v>0.79800000000000004</v>
          </cell>
          <cell r="K33">
            <v>0.82199999999999995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_1"/>
      <sheetName val="Parámetros"/>
      <sheetName val="Indices Financieros"/>
      <sheetName val="Indices de Liquidez"/>
      <sheetName val="Capital de Trabajo"/>
      <sheetName val="Razón Corriente"/>
      <sheetName val="Prueba Acida"/>
      <sheetName val="Rotación de Cuentas x Cobrar"/>
      <sheetName val="Rotación de Activo Total"/>
      <sheetName val="Rotación de Activos Fijos"/>
      <sheetName val="Rotación de Inventarios"/>
      <sheetName val="Edad de la Cartera"/>
      <sheetName val="Edad de los Inventarios"/>
      <sheetName val="Rotación Cuentas por Pagar"/>
      <sheetName val="Edad Cuentas por Pagar"/>
      <sheetName val="Indices de Endeudamiento"/>
      <sheetName val="Endeudamiento"/>
      <sheetName val="Propiedad de los Socios"/>
      <sheetName val="Relación Deuda a Patrimonio"/>
      <sheetName val="Rel. Deuda Largo Pzo a Patrimon"/>
      <sheetName val="Indices de Rentabilidad"/>
      <sheetName val="Indice Natural de Utilidad"/>
      <sheetName val="Indice Utilidad de Operación"/>
      <sheetName val="Indice Utilidad por Accion"/>
      <sheetName val="Rendimiento del Activo Total"/>
      <sheetName val="Rendimiento del Activo Fijo"/>
      <sheetName val="Rentabilidad del Patrimonio"/>
      <sheetName val="Rentabilidad Capital de Trabajo"/>
      <sheetName val="Fórmula de Dupont"/>
      <sheetName val="Dividendos por Acción"/>
      <sheetName val="Indices de Cobertura"/>
      <sheetName val="Cobertura de Intereses"/>
      <sheetName val="Cubrimiento Financiero"/>
      <sheetName val="Posición Defensiva"/>
      <sheetName val="Cuentas (2)"/>
      <sheetName val="Cuentas"/>
      <sheetName val="Analisis Gerencial"/>
      <sheetName val="Hoja1"/>
    </sheetNames>
    <sheetDataSet>
      <sheetData sheetId="0">
        <row r="1">
          <cell r="F1" t="str">
            <v>Enero Año_1</v>
          </cell>
        </row>
        <row r="2">
          <cell r="A2" t="str">
            <v>CODIGO</v>
          </cell>
          <cell r="F2" t="str">
            <v>SalActual</v>
          </cell>
        </row>
        <row r="3">
          <cell r="A3">
            <v>110505</v>
          </cell>
          <cell r="F3">
            <v>16500</v>
          </cell>
        </row>
        <row r="4">
          <cell r="A4">
            <v>220505</v>
          </cell>
          <cell r="F4">
            <v>-250560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yright"/>
      <sheetName val="Empieza aquí"/>
      <sheetName val="Introducción"/>
      <sheetName val="Calendario 2021"/>
      <sheetName val="Material relacionado"/>
      <sheetName val="Normativa"/>
      <sheetName val="Calendario"/>
      <sheetName val="Listado completo de archivo"/>
      <sheetName val="Hoja2"/>
      <sheetName val="Hoja1"/>
    </sheetNames>
    <sheetDataSet>
      <sheetData sheetId="0" refreshError="1"/>
      <sheetData sheetId="1" refreshError="1"/>
      <sheetData sheetId="2" refreshError="1"/>
      <sheetData sheetId="3" refreshError="1"/>
      <sheetData sheetId="4" refreshError="1"/>
      <sheetData sheetId="5">
        <row r="7">
          <cell r="E7">
            <v>1</v>
          </cell>
          <cell r="F7">
            <v>44236</v>
          </cell>
          <cell r="G7">
            <v>44264</v>
          </cell>
          <cell r="H7">
            <v>44298</v>
          </cell>
          <cell r="I7">
            <v>44326</v>
          </cell>
          <cell r="J7">
            <v>44356</v>
          </cell>
          <cell r="K7">
            <v>44385</v>
          </cell>
          <cell r="L7">
            <v>44418</v>
          </cell>
          <cell r="M7">
            <v>44447</v>
          </cell>
          <cell r="N7">
            <v>44476</v>
          </cell>
          <cell r="O7">
            <v>44509</v>
          </cell>
          <cell r="P7">
            <v>44540</v>
          </cell>
          <cell r="Q7">
            <v>44573</v>
          </cell>
        </row>
        <row r="8">
          <cell r="E8">
            <v>2</v>
          </cell>
          <cell r="F8">
            <v>44237</v>
          </cell>
          <cell r="G8">
            <v>44265</v>
          </cell>
          <cell r="H8">
            <v>44299</v>
          </cell>
          <cell r="I8">
            <v>44327</v>
          </cell>
          <cell r="J8">
            <v>44357</v>
          </cell>
          <cell r="K8">
            <v>44386</v>
          </cell>
          <cell r="L8">
            <v>44419</v>
          </cell>
          <cell r="M8">
            <v>44448</v>
          </cell>
          <cell r="N8">
            <v>44477</v>
          </cell>
          <cell r="O8">
            <v>44510</v>
          </cell>
          <cell r="P8">
            <v>44543</v>
          </cell>
          <cell r="Q8">
            <v>44574</v>
          </cell>
        </row>
        <row r="9">
          <cell r="E9">
            <v>3</v>
          </cell>
          <cell r="F9">
            <v>44238</v>
          </cell>
          <cell r="G9">
            <v>44266</v>
          </cell>
          <cell r="H9">
            <v>44300</v>
          </cell>
          <cell r="I9">
            <v>44328</v>
          </cell>
          <cell r="J9">
            <v>44358</v>
          </cell>
          <cell r="K9">
            <v>44389</v>
          </cell>
          <cell r="L9">
            <v>44420</v>
          </cell>
          <cell r="M9">
            <v>44449</v>
          </cell>
          <cell r="N9">
            <v>44480</v>
          </cell>
          <cell r="O9">
            <v>44511</v>
          </cell>
          <cell r="P9">
            <v>44544</v>
          </cell>
          <cell r="Q9">
            <v>44575</v>
          </cell>
        </row>
        <row r="10">
          <cell r="E10">
            <v>4</v>
          </cell>
          <cell r="F10">
            <v>44239</v>
          </cell>
          <cell r="G10">
            <v>44267</v>
          </cell>
          <cell r="H10">
            <v>44301</v>
          </cell>
          <cell r="I10">
            <v>44329</v>
          </cell>
          <cell r="J10">
            <v>44362</v>
          </cell>
          <cell r="K10">
            <v>44390</v>
          </cell>
          <cell r="L10">
            <v>44421</v>
          </cell>
          <cell r="M10">
            <v>44452</v>
          </cell>
          <cell r="N10">
            <v>44481</v>
          </cell>
          <cell r="O10">
            <v>44512</v>
          </cell>
          <cell r="P10">
            <v>44545</v>
          </cell>
          <cell r="Q10">
            <v>44578</v>
          </cell>
        </row>
        <row r="11">
          <cell r="E11">
            <v>5</v>
          </cell>
          <cell r="F11">
            <v>44242</v>
          </cell>
          <cell r="G11">
            <v>44270</v>
          </cell>
          <cell r="H11">
            <v>44302</v>
          </cell>
          <cell r="I11">
            <v>44330</v>
          </cell>
          <cell r="J11">
            <v>44363</v>
          </cell>
          <cell r="K11">
            <v>44391</v>
          </cell>
          <cell r="L11">
            <v>44425</v>
          </cell>
          <cell r="M11">
            <v>44453</v>
          </cell>
          <cell r="N11">
            <v>44482</v>
          </cell>
          <cell r="O11">
            <v>44516</v>
          </cell>
          <cell r="P11">
            <v>44546</v>
          </cell>
          <cell r="Q11">
            <v>44579</v>
          </cell>
        </row>
        <row r="12">
          <cell r="E12">
            <v>6</v>
          </cell>
          <cell r="F12">
            <v>44243</v>
          </cell>
          <cell r="G12">
            <v>44271</v>
          </cell>
          <cell r="H12">
            <v>44305</v>
          </cell>
          <cell r="I12">
            <v>44334</v>
          </cell>
          <cell r="J12">
            <v>44364</v>
          </cell>
          <cell r="K12">
            <v>44392</v>
          </cell>
          <cell r="L12">
            <v>44426</v>
          </cell>
          <cell r="M12">
            <v>44454</v>
          </cell>
          <cell r="N12">
            <v>44483</v>
          </cell>
          <cell r="O12">
            <v>44517</v>
          </cell>
          <cell r="P12">
            <v>44547</v>
          </cell>
          <cell r="Q12">
            <v>44580</v>
          </cell>
        </row>
        <row r="13">
          <cell r="E13">
            <v>7</v>
          </cell>
          <cell r="F13">
            <v>44244</v>
          </cell>
          <cell r="G13">
            <v>44272</v>
          </cell>
          <cell r="H13">
            <v>44306</v>
          </cell>
          <cell r="I13">
            <v>44335</v>
          </cell>
          <cell r="J13">
            <v>44365</v>
          </cell>
          <cell r="K13">
            <v>44393</v>
          </cell>
          <cell r="L13">
            <v>44427</v>
          </cell>
          <cell r="M13">
            <v>44455</v>
          </cell>
          <cell r="N13">
            <v>44484</v>
          </cell>
          <cell r="O13">
            <v>44518</v>
          </cell>
          <cell r="P13">
            <v>44550</v>
          </cell>
          <cell r="Q13">
            <v>44581</v>
          </cell>
        </row>
        <row r="14">
          <cell r="E14">
            <v>8</v>
          </cell>
          <cell r="F14">
            <v>44245</v>
          </cell>
          <cell r="G14">
            <v>44273</v>
          </cell>
          <cell r="H14">
            <v>44307</v>
          </cell>
          <cell r="I14">
            <v>44336</v>
          </cell>
          <cell r="J14">
            <v>44368</v>
          </cell>
          <cell r="K14">
            <v>44396</v>
          </cell>
          <cell r="L14">
            <v>44428</v>
          </cell>
          <cell r="M14">
            <v>44456</v>
          </cell>
          <cell r="N14">
            <v>44488</v>
          </cell>
          <cell r="O14">
            <v>44519</v>
          </cell>
          <cell r="P14">
            <v>44551</v>
          </cell>
          <cell r="Q14">
            <v>44582</v>
          </cell>
        </row>
        <row r="15">
          <cell r="E15">
            <v>9</v>
          </cell>
          <cell r="F15">
            <v>44246</v>
          </cell>
          <cell r="G15">
            <v>44274</v>
          </cell>
          <cell r="H15">
            <v>44308</v>
          </cell>
          <cell r="I15">
            <v>44337</v>
          </cell>
          <cell r="J15">
            <v>44369</v>
          </cell>
          <cell r="K15">
            <v>44398</v>
          </cell>
          <cell r="L15">
            <v>44431</v>
          </cell>
          <cell r="M15">
            <v>44459</v>
          </cell>
          <cell r="N15">
            <v>44489</v>
          </cell>
          <cell r="O15">
            <v>44522</v>
          </cell>
          <cell r="P15">
            <v>44552</v>
          </cell>
          <cell r="Q15">
            <v>44585</v>
          </cell>
        </row>
        <row r="16">
          <cell r="E16">
            <v>0</v>
          </cell>
          <cell r="F16">
            <v>44249</v>
          </cell>
          <cell r="G16">
            <v>44278</v>
          </cell>
          <cell r="H16">
            <v>44309</v>
          </cell>
          <cell r="I16">
            <v>44340</v>
          </cell>
          <cell r="J16">
            <v>44370</v>
          </cell>
          <cell r="K16">
            <v>44399</v>
          </cell>
          <cell r="L16">
            <v>44432</v>
          </cell>
          <cell r="M16">
            <v>44460</v>
          </cell>
          <cell r="N16">
            <v>44490</v>
          </cell>
          <cell r="O16">
            <v>44523</v>
          </cell>
          <cell r="P16">
            <v>44553</v>
          </cell>
          <cell r="Q16">
            <v>44586</v>
          </cell>
        </row>
        <row r="20">
          <cell r="E20">
            <v>1</v>
          </cell>
          <cell r="F20">
            <v>44264</v>
          </cell>
          <cell r="G20">
            <v>44326</v>
          </cell>
          <cell r="H20">
            <v>44385</v>
          </cell>
          <cell r="I20">
            <v>44447</v>
          </cell>
          <cell r="J20">
            <v>44509</v>
          </cell>
          <cell r="K20">
            <v>44573</v>
          </cell>
          <cell r="M20">
            <v>1</v>
          </cell>
          <cell r="N20">
            <v>44494</v>
          </cell>
          <cell r="P20">
            <v>1</v>
          </cell>
          <cell r="Q20">
            <v>44298</v>
          </cell>
          <cell r="R20">
            <v>44326</v>
          </cell>
          <cell r="S20">
            <v>44385</v>
          </cell>
          <cell r="T20">
            <v>44447</v>
          </cell>
          <cell r="U20">
            <v>44509</v>
          </cell>
          <cell r="V20">
            <v>44573</v>
          </cell>
        </row>
        <row r="21">
          <cell r="E21">
            <v>2</v>
          </cell>
          <cell r="F21">
            <v>44265</v>
          </cell>
          <cell r="G21">
            <v>44327</v>
          </cell>
          <cell r="H21">
            <v>44386</v>
          </cell>
          <cell r="I21">
            <v>44448</v>
          </cell>
          <cell r="J21">
            <v>44510</v>
          </cell>
          <cell r="K21">
            <v>44574</v>
          </cell>
          <cell r="M21">
            <v>2</v>
          </cell>
          <cell r="N21">
            <v>44494</v>
          </cell>
          <cell r="P21">
            <v>2</v>
          </cell>
          <cell r="Q21">
            <v>44299</v>
          </cell>
          <cell r="R21">
            <v>44327</v>
          </cell>
          <cell r="S21">
            <v>44386</v>
          </cell>
          <cell r="T21">
            <v>44448</v>
          </cell>
          <cell r="U21">
            <v>44510</v>
          </cell>
          <cell r="V21">
            <v>44574</v>
          </cell>
        </row>
        <row r="22">
          <cell r="E22">
            <v>3</v>
          </cell>
          <cell r="F22">
            <v>44266</v>
          </cell>
          <cell r="G22">
            <v>44328</v>
          </cell>
          <cell r="H22">
            <v>44389</v>
          </cell>
          <cell r="I22">
            <v>44449</v>
          </cell>
          <cell r="J22">
            <v>44511</v>
          </cell>
          <cell r="K22">
            <v>44575</v>
          </cell>
          <cell r="M22">
            <v>3</v>
          </cell>
          <cell r="N22">
            <v>44495</v>
          </cell>
          <cell r="P22">
            <v>3</v>
          </cell>
          <cell r="Q22">
            <v>44300</v>
          </cell>
          <cell r="R22">
            <v>44328</v>
          </cell>
          <cell r="S22">
            <v>44389</v>
          </cell>
          <cell r="T22">
            <v>44449</v>
          </cell>
          <cell r="U22">
            <v>44511</v>
          </cell>
          <cell r="V22">
            <v>44575</v>
          </cell>
        </row>
        <row r="23">
          <cell r="E23">
            <v>4</v>
          </cell>
          <cell r="F23">
            <v>44267</v>
          </cell>
          <cell r="G23">
            <v>44329</v>
          </cell>
          <cell r="H23">
            <v>44390</v>
          </cell>
          <cell r="I23">
            <v>44452</v>
          </cell>
          <cell r="J23">
            <v>44512</v>
          </cell>
          <cell r="K23">
            <v>44578</v>
          </cell>
          <cell r="M23">
            <v>4</v>
          </cell>
          <cell r="N23">
            <v>44495</v>
          </cell>
          <cell r="P23">
            <v>4</v>
          </cell>
          <cell r="Q23">
            <v>44301</v>
          </cell>
          <cell r="R23">
            <v>44329</v>
          </cell>
          <cell r="S23">
            <v>44390</v>
          </cell>
          <cell r="T23">
            <v>44452</v>
          </cell>
          <cell r="U23">
            <v>44512</v>
          </cell>
          <cell r="V23">
            <v>44578</v>
          </cell>
        </row>
        <row r="24">
          <cell r="E24">
            <v>5</v>
          </cell>
          <cell r="F24">
            <v>44270</v>
          </cell>
          <cell r="G24">
            <v>44330</v>
          </cell>
          <cell r="H24">
            <v>44391</v>
          </cell>
          <cell r="I24">
            <v>44453</v>
          </cell>
          <cell r="J24">
            <v>44516</v>
          </cell>
          <cell r="K24">
            <v>44579</v>
          </cell>
          <cell r="M24">
            <v>5</v>
          </cell>
          <cell r="N24">
            <v>44496</v>
          </cell>
          <cell r="P24">
            <v>5</v>
          </cell>
          <cell r="Q24">
            <v>44302</v>
          </cell>
          <cell r="R24">
            <v>44330</v>
          </cell>
          <cell r="S24">
            <v>44391</v>
          </cell>
          <cell r="T24">
            <v>44453</v>
          </cell>
          <cell r="U24">
            <v>44516</v>
          </cell>
          <cell r="V24">
            <v>44579</v>
          </cell>
        </row>
        <row r="25">
          <cell r="E25">
            <v>6</v>
          </cell>
          <cell r="F25">
            <v>44271</v>
          </cell>
          <cell r="G25">
            <v>44334</v>
          </cell>
          <cell r="H25">
            <v>44392</v>
          </cell>
          <cell r="I25">
            <v>44454</v>
          </cell>
          <cell r="J25">
            <v>44517</v>
          </cell>
          <cell r="K25">
            <v>44580</v>
          </cell>
          <cell r="M25">
            <v>6</v>
          </cell>
          <cell r="N25">
            <v>44496</v>
          </cell>
          <cell r="P25">
            <v>6</v>
          </cell>
          <cell r="Q25">
            <v>44305</v>
          </cell>
          <cell r="R25">
            <v>44334</v>
          </cell>
          <cell r="S25">
            <v>44392</v>
          </cell>
          <cell r="T25">
            <v>44454</v>
          </cell>
          <cell r="U25">
            <v>44517</v>
          </cell>
          <cell r="V25">
            <v>44580</v>
          </cell>
        </row>
        <row r="26">
          <cell r="E26">
            <v>7</v>
          </cell>
          <cell r="F26">
            <v>44272</v>
          </cell>
          <cell r="G26">
            <v>44335</v>
          </cell>
          <cell r="H26">
            <v>44393</v>
          </cell>
          <cell r="I26">
            <v>44455</v>
          </cell>
          <cell r="J26">
            <v>44518</v>
          </cell>
          <cell r="K26">
            <v>44581</v>
          </cell>
          <cell r="M26">
            <v>7</v>
          </cell>
          <cell r="N26">
            <v>44497</v>
          </cell>
          <cell r="P26">
            <v>7</v>
          </cell>
          <cell r="Q26">
            <v>44306</v>
          </cell>
          <cell r="R26">
            <v>44335</v>
          </cell>
          <cell r="S26">
            <v>44393</v>
          </cell>
          <cell r="T26">
            <v>44455</v>
          </cell>
          <cell r="U26">
            <v>44518</v>
          </cell>
          <cell r="V26">
            <v>44581</v>
          </cell>
        </row>
        <row r="27">
          <cell r="E27">
            <v>8</v>
          </cell>
          <cell r="F27">
            <v>44273</v>
          </cell>
          <cell r="G27">
            <v>44336</v>
          </cell>
          <cell r="H27">
            <v>44396</v>
          </cell>
          <cell r="I27">
            <v>44456</v>
          </cell>
          <cell r="J27">
            <v>44519</v>
          </cell>
          <cell r="K27">
            <v>44582</v>
          </cell>
          <cell r="M27">
            <v>8</v>
          </cell>
          <cell r="N27">
            <v>44497</v>
          </cell>
          <cell r="P27">
            <v>8</v>
          </cell>
          <cell r="Q27">
            <v>44307</v>
          </cell>
          <cell r="R27">
            <v>44336</v>
          </cell>
          <cell r="S27">
            <v>44396</v>
          </cell>
          <cell r="T27">
            <v>44456</v>
          </cell>
          <cell r="U27">
            <v>44519</v>
          </cell>
          <cell r="V27">
            <v>44582</v>
          </cell>
        </row>
        <row r="28">
          <cell r="E28">
            <v>9</v>
          </cell>
          <cell r="F28">
            <v>44274</v>
          </cell>
          <cell r="G28">
            <v>44337</v>
          </cell>
          <cell r="H28">
            <v>44398</v>
          </cell>
          <cell r="I28">
            <v>44459</v>
          </cell>
          <cell r="J28">
            <v>44522</v>
          </cell>
          <cell r="K28">
            <v>44585</v>
          </cell>
          <cell r="M28">
            <v>9</v>
          </cell>
          <cell r="N28">
            <v>44498</v>
          </cell>
          <cell r="P28">
            <v>9</v>
          </cell>
          <cell r="Q28">
            <v>44308</v>
          </cell>
          <cell r="R28">
            <v>44337</v>
          </cell>
          <cell r="S28">
            <v>44398</v>
          </cell>
          <cell r="T28">
            <v>44459</v>
          </cell>
          <cell r="U28">
            <v>44522</v>
          </cell>
          <cell r="V28">
            <v>44585</v>
          </cell>
        </row>
        <row r="29">
          <cell r="E29">
            <v>0</v>
          </cell>
          <cell r="F29">
            <v>44278</v>
          </cell>
          <cell r="G29">
            <v>44340</v>
          </cell>
          <cell r="H29">
            <v>44399</v>
          </cell>
          <cell r="I29">
            <v>44460</v>
          </cell>
          <cell r="J29">
            <v>44523</v>
          </cell>
          <cell r="K29">
            <v>44586</v>
          </cell>
          <cell r="M29">
            <v>0</v>
          </cell>
          <cell r="N29">
            <v>44498</v>
          </cell>
          <cell r="P29">
            <v>0</v>
          </cell>
          <cell r="Q29">
            <v>44309</v>
          </cell>
          <cell r="R29">
            <v>44340</v>
          </cell>
          <cell r="S29">
            <v>44399</v>
          </cell>
          <cell r="T29">
            <v>44460</v>
          </cell>
          <cell r="U29">
            <v>44523</v>
          </cell>
          <cell r="V29">
            <v>44586</v>
          </cell>
        </row>
        <row r="33">
          <cell r="E33">
            <v>1</v>
          </cell>
          <cell r="F33">
            <v>44236</v>
          </cell>
          <cell r="I33">
            <v>1</v>
          </cell>
          <cell r="J33">
            <v>44298</v>
          </cell>
          <cell r="M33">
            <v>1</v>
          </cell>
          <cell r="N33">
            <v>44356</v>
          </cell>
        </row>
        <row r="34">
          <cell r="E34">
            <v>2</v>
          </cell>
          <cell r="F34">
            <v>44237</v>
          </cell>
          <cell r="I34">
            <v>2</v>
          </cell>
          <cell r="J34">
            <v>44299</v>
          </cell>
          <cell r="M34">
            <v>2</v>
          </cell>
          <cell r="N34">
            <v>44357</v>
          </cell>
        </row>
        <row r="35">
          <cell r="E35">
            <v>3</v>
          </cell>
          <cell r="F35">
            <v>44238</v>
          </cell>
          <cell r="I35">
            <v>3</v>
          </cell>
          <cell r="J35">
            <v>44300</v>
          </cell>
          <cell r="M35">
            <v>3</v>
          </cell>
          <cell r="N35">
            <v>44358</v>
          </cell>
        </row>
        <row r="36">
          <cell r="E36">
            <v>4</v>
          </cell>
          <cell r="F36">
            <v>44239</v>
          </cell>
          <cell r="I36">
            <v>4</v>
          </cell>
          <cell r="J36">
            <v>44301</v>
          </cell>
          <cell r="M36">
            <v>4</v>
          </cell>
          <cell r="N36">
            <v>44362</v>
          </cell>
        </row>
        <row r="37">
          <cell r="E37">
            <v>5</v>
          </cell>
          <cell r="F37">
            <v>44242</v>
          </cell>
          <cell r="I37">
            <v>5</v>
          </cell>
          <cell r="J37">
            <v>44302</v>
          </cell>
          <cell r="M37">
            <v>5</v>
          </cell>
          <cell r="N37">
            <v>44363</v>
          </cell>
        </row>
        <row r="38">
          <cell r="E38">
            <v>6</v>
          </cell>
          <cell r="F38">
            <v>44243</v>
          </cell>
          <cell r="I38">
            <v>6</v>
          </cell>
          <cell r="J38">
            <v>44305</v>
          </cell>
          <cell r="M38">
            <v>6</v>
          </cell>
          <cell r="N38">
            <v>44364</v>
          </cell>
        </row>
        <row r="39">
          <cell r="E39">
            <v>7</v>
          </cell>
          <cell r="F39">
            <v>44244</v>
          </cell>
          <cell r="I39">
            <v>7</v>
          </cell>
          <cell r="J39">
            <v>44306</v>
          </cell>
          <cell r="M39">
            <v>7</v>
          </cell>
          <cell r="N39">
            <v>44365</v>
          </cell>
        </row>
        <row r="40">
          <cell r="E40">
            <v>8</v>
          </cell>
          <cell r="F40">
            <v>44245</v>
          </cell>
          <cell r="I40">
            <v>8</v>
          </cell>
          <cell r="J40">
            <v>44307</v>
          </cell>
          <cell r="M40">
            <v>8</v>
          </cell>
          <cell r="N40">
            <v>44368</v>
          </cell>
        </row>
        <row r="41">
          <cell r="E41">
            <v>9</v>
          </cell>
          <cell r="F41">
            <v>44246</v>
          </cell>
          <cell r="I41">
            <v>9</v>
          </cell>
          <cell r="J41">
            <v>44308</v>
          </cell>
          <cell r="M41">
            <v>9</v>
          </cell>
          <cell r="N41">
            <v>44369</v>
          </cell>
        </row>
        <row r="42">
          <cell r="E42">
            <v>0</v>
          </cell>
          <cell r="F42">
            <v>44249</v>
          </cell>
          <cell r="I42">
            <v>0</v>
          </cell>
          <cell r="J42">
            <v>44309</v>
          </cell>
          <cell r="M42">
            <v>0</v>
          </cell>
          <cell r="N42">
            <v>44370</v>
          </cell>
        </row>
        <row r="46">
          <cell r="E46">
            <v>1</v>
          </cell>
          <cell r="F46">
            <v>44446</v>
          </cell>
          <cell r="I46">
            <v>1</v>
          </cell>
          <cell r="J46">
            <v>44540</v>
          </cell>
          <cell r="M46">
            <v>1</v>
          </cell>
          <cell r="N46">
            <v>44249</v>
          </cell>
        </row>
        <row r="47">
          <cell r="E47">
            <v>2</v>
          </cell>
          <cell r="F47">
            <v>44447</v>
          </cell>
          <cell r="I47">
            <v>2</v>
          </cell>
          <cell r="J47">
            <v>44543</v>
          </cell>
          <cell r="M47">
            <v>2</v>
          </cell>
          <cell r="N47">
            <v>44249</v>
          </cell>
        </row>
        <row r="48">
          <cell r="E48">
            <v>3</v>
          </cell>
          <cell r="F48">
            <v>44448</v>
          </cell>
          <cell r="I48">
            <v>3</v>
          </cell>
          <cell r="J48">
            <v>44544</v>
          </cell>
          <cell r="M48">
            <v>3</v>
          </cell>
          <cell r="N48">
            <v>44250</v>
          </cell>
        </row>
        <row r="49">
          <cell r="E49">
            <v>4</v>
          </cell>
          <cell r="F49">
            <v>44449</v>
          </cell>
          <cell r="I49">
            <v>4</v>
          </cell>
          <cell r="J49">
            <v>44545</v>
          </cell>
          <cell r="M49">
            <v>4</v>
          </cell>
          <cell r="N49">
            <v>44250</v>
          </cell>
        </row>
        <row r="50">
          <cell r="E50">
            <v>5</v>
          </cell>
          <cell r="F50">
            <v>44452</v>
          </cell>
          <cell r="I50">
            <v>5</v>
          </cell>
          <cell r="J50">
            <v>44546</v>
          </cell>
          <cell r="M50">
            <v>5</v>
          </cell>
          <cell r="N50">
            <v>44251</v>
          </cell>
        </row>
        <row r="51">
          <cell r="E51">
            <v>6</v>
          </cell>
          <cell r="F51">
            <v>44453</v>
          </cell>
          <cell r="I51">
            <v>6</v>
          </cell>
          <cell r="J51">
            <v>44547</v>
          </cell>
          <cell r="M51">
            <v>6</v>
          </cell>
          <cell r="N51">
            <v>44251</v>
          </cell>
        </row>
        <row r="52">
          <cell r="E52">
            <v>7</v>
          </cell>
          <cell r="F52">
            <v>44454</v>
          </cell>
          <cell r="I52">
            <v>7</v>
          </cell>
          <cell r="J52">
            <v>44550</v>
          </cell>
          <cell r="M52">
            <v>7</v>
          </cell>
          <cell r="N52">
            <v>44252</v>
          </cell>
        </row>
        <row r="53">
          <cell r="E53">
            <v>8</v>
          </cell>
          <cell r="F53">
            <v>44455</v>
          </cell>
          <cell r="I53">
            <v>8</v>
          </cell>
          <cell r="J53">
            <v>44551</v>
          </cell>
          <cell r="M53">
            <v>8</v>
          </cell>
          <cell r="N53">
            <v>44252</v>
          </cell>
        </row>
        <row r="54">
          <cell r="E54">
            <v>9</v>
          </cell>
          <cell r="F54">
            <v>44456</v>
          </cell>
          <cell r="I54">
            <v>9</v>
          </cell>
          <cell r="J54">
            <v>44552</v>
          </cell>
          <cell r="M54">
            <v>9</v>
          </cell>
          <cell r="N54">
            <v>44253</v>
          </cell>
        </row>
        <row r="55">
          <cell r="E55">
            <v>0</v>
          </cell>
          <cell r="F55">
            <v>44459</v>
          </cell>
          <cell r="I55">
            <v>0</v>
          </cell>
          <cell r="J55">
            <v>44553</v>
          </cell>
          <cell r="M55">
            <v>0</v>
          </cell>
          <cell r="N55">
            <v>44253</v>
          </cell>
        </row>
        <row r="59">
          <cell r="E59" t="str">
            <v>01</v>
          </cell>
          <cell r="F59">
            <v>44298</v>
          </cell>
          <cell r="J59">
            <v>1</v>
          </cell>
          <cell r="K59">
            <v>44198</v>
          </cell>
          <cell r="L59">
            <v>44204</v>
          </cell>
          <cell r="M59">
            <v>44209</v>
          </cell>
        </row>
        <row r="60">
          <cell r="E60" t="str">
            <v>02</v>
          </cell>
          <cell r="F60">
            <v>44298</v>
          </cell>
          <cell r="J60">
            <v>2</v>
          </cell>
          <cell r="K60">
            <v>44205</v>
          </cell>
          <cell r="L60">
            <v>44211</v>
          </cell>
          <cell r="M60">
            <v>44215</v>
          </cell>
        </row>
        <row r="61">
          <cell r="E61" t="str">
            <v>03</v>
          </cell>
          <cell r="F61">
            <v>44298</v>
          </cell>
          <cell r="J61">
            <v>3</v>
          </cell>
          <cell r="K61">
            <v>44212</v>
          </cell>
          <cell r="L61">
            <v>44218</v>
          </cell>
          <cell r="M61">
            <v>44222</v>
          </cell>
        </row>
        <row r="62">
          <cell r="E62" t="str">
            <v>04</v>
          </cell>
          <cell r="F62">
            <v>44298</v>
          </cell>
          <cell r="J62">
            <v>4</v>
          </cell>
          <cell r="K62">
            <v>44219</v>
          </cell>
          <cell r="L62">
            <v>44225</v>
          </cell>
          <cell r="M62">
            <v>44229</v>
          </cell>
        </row>
        <row r="63">
          <cell r="E63" t="str">
            <v>05</v>
          </cell>
          <cell r="F63">
            <v>44298</v>
          </cell>
          <cell r="J63">
            <v>5</v>
          </cell>
          <cell r="K63">
            <v>44226</v>
          </cell>
          <cell r="L63">
            <v>44232</v>
          </cell>
          <cell r="M63">
            <v>44236</v>
          </cell>
        </row>
        <row r="64">
          <cell r="E64" t="str">
            <v>06</v>
          </cell>
          <cell r="F64">
            <v>44299</v>
          </cell>
          <cell r="J64">
            <v>6</v>
          </cell>
          <cell r="K64">
            <v>44233</v>
          </cell>
          <cell r="L64">
            <v>44239</v>
          </cell>
          <cell r="M64">
            <v>44243</v>
          </cell>
        </row>
        <row r="65">
          <cell r="E65" t="str">
            <v>07</v>
          </cell>
          <cell r="F65">
            <v>44299</v>
          </cell>
          <cell r="J65">
            <v>7</v>
          </cell>
          <cell r="K65">
            <v>44240</v>
          </cell>
          <cell r="L65">
            <v>44246</v>
          </cell>
          <cell r="M65">
            <v>44250</v>
          </cell>
        </row>
        <row r="66">
          <cell r="E66" t="str">
            <v>08</v>
          </cell>
          <cell r="F66">
            <v>44299</v>
          </cell>
          <cell r="J66">
            <v>8</v>
          </cell>
          <cell r="K66">
            <v>44247</v>
          </cell>
          <cell r="L66">
            <v>44253</v>
          </cell>
          <cell r="M66">
            <v>44257</v>
          </cell>
        </row>
        <row r="67">
          <cell r="E67" t="str">
            <v>09</v>
          </cell>
          <cell r="F67">
            <v>44299</v>
          </cell>
          <cell r="J67">
            <v>9</v>
          </cell>
          <cell r="K67">
            <v>44254</v>
          </cell>
          <cell r="L67">
            <v>44260</v>
          </cell>
          <cell r="M67">
            <v>44264</v>
          </cell>
        </row>
        <row r="68">
          <cell r="E68" t="str">
            <v>10</v>
          </cell>
          <cell r="F68">
            <v>44299</v>
          </cell>
          <cell r="J68">
            <v>10</v>
          </cell>
          <cell r="K68">
            <v>44261</v>
          </cell>
          <cell r="L68">
            <v>44267</v>
          </cell>
          <cell r="M68">
            <v>44271</v>
          </cell>
        </row>
        <row r="69">
          <cell r="E69" t="str">
            <v>11</v>
          </cell>
          <cell r="F69">
            <v>44300</v>
          </cell>
          <cell r="J69">
            <v>11</v>
          </cell>
          <cell r="K69">
            <v>44268</v>
          </cell>
          <cell r="L69">
            <v>44274</v>
          </cell>
          <cell r="M69">
            <v>44279</v>
          </cell>
        </row>
        <row r="70">
          <cell r="E70" t="str">
            <v>12</v>
          </cell>
          <cell r="F70">
            <v>44300</v>
          </cell>
          <cell r="J70">
            <v>12</v>
          </cell>
          <cell r="K70">
            <v>44275</v>
          </cell>
          <cell r="L70">
            <v>44281</v>
          </cell>
          <cell r="M70">
            <v>44285</v>
          </cell>
        </row>
        <row r="71">
          <cell r="E71" t="str">
            <v>13</v>
          </cell>
          <cell r="F71">
            <v>44300</v>
          </cell>
          <cell r="J71">
            <v>13</v>
          </cell>
          <cell r="K71">
            <v>44282</v>
          </cell>
          <cell r="L71">
            <v>44288</v>
          </cell>
          <cell r="M71">
            <v>44292</v>
          </cell>
        </row>
        <row r="72">
          <cell r="E72" t="str">
            <v>14</v>
          </cell>
          <cell r="F72">
            <v>44300</v>
          </cell>
          <cell r="J72">
            <v>14</v>
          </cell>
          <cell r="K72">
            <v>44289</v>
          </cell>
          <cell r="L72">
            <v>44295</v>
          </cell>
          <cell r="M72">
            <v>44299</v>
          </cell>
        </row>
        <row r="73">
          <cell r="E73" t="str">
            <v>15</v>
          </cell>
          <cell r="F73">
            <v>44300</v>
          </cell>
          <cell r="J73">
            <v>15</v>
          </cell>
          <cell r="K73">
            <v>44296</v>
          </cell>
          <cell r="L73">
            <v>44302</v>
          </cell>
          <cell r="M73">
            <v>44306</v>
          </cell>
        </row>
        <row r="74">
          <cell r="E74" t="str">
            <v>16</v>
          </cell>
          <cell r="F74">
            <v>44301</v>
          </cell>
          <cell r="J74">
            <v>16</v>
          </cell>
          <cell r="K74">
            <v>44303</v>
          </cell>
          <cell r="L74">
            <v>44309</v>
          </cell>
          <cell r="M74">
            <v>44313</v>
          </cell>
        </row>
        <row r="75">
          <cell r="E75" t="str">
            <v>17</v>
          </cell>
          <cell r="F75">
            <v>44301</v>
          </cell>
          <cell r="J75">
            <v>17</v>
          </cell>
          <cell r="K75">
            <v>44310</v>
          </cell>
          <cell r="L75">
            <v>44316</v>
          </cell>
          <cell r="M75">
            <v>44320</v>
          </cell>
        </row>
        <row r="76">
          <cell r="E76" t="str">
            <v>18</v>
          </cell>
          <cell r="F76">
            <v>44301</v>
          </cell>
          <cell r="J76">
            <v>18</v>
          </cell>
          <cell r="K76">
            <v>44317</v>
          </cell>
          <cell r="L76">
            <v>44323</v>
          </cell>
          <cell r="M76">
            <v>44327</v>
          </cell>
        </row>
        <row r="77">
          <cell r="E77" t="str">
            <v>19</v>
          </cell>
          <cell r="F77">
            <v>44301</v>
          </cell>
          <cell r="J77">
            <v>19</v>
          </cell>
          <cell r="K77">
            <v>44324</v>
          </cell>
          <cell r="L77">
            <v>44330</v>
          </cell>
          <cell r="M77">
            <v>44335</v>
          </cell>
        </row>
        <row r="78">
          <cell r="E78" t="str">
            <v>20</v>
          </cell>
          <cell r="F78">
            <v>44301</v>
          </cell>
          <cell r="J78">
            <v>20</v>
          </cell>
          <cell r="K78">
            <v>44331</v>
          </cell>
          <cell r="L78">
            <v>44337</v>
          </cell>
          <cell r="M78">
            <v>44341</v>
          </cell>
        </row>
        <row r="79">
          <cell r="E79" t="str">
            <v>21</v>
          </cell>
          <cell r="F79">
            <v>44302</v>
          </cell>
          <cell r="J79">
            <v>21</v>
          </cell>
          <cell r="K79">
            <v>44338</v>
          </cell>
          <cell r="L79">
            <v>44344</v>
          </cell>
          <cell r="M79">
            <v>44348</v>
          </cell>
        </row>
        <row r="80">
          <cell r="E80" t="str">
            <v>22</v>
          </cell>
          <cell r="F80">
            <v>44302</v>
          </cell>
          <cell r="J80">
            <v>22</v>
          </cell>
          <cell r="K80">
            <v>44345</v>
          </cell>
          <cell r="L80">
            <v>44351</v>
          </cell>
          <cell r="M80">
            <v>44356</v>
          </cell>
        </row>
        <row r="81">
          <cell r="E81" t="str">
            <v>23</v>
          </cell>
          <cell r="F81">
            <v>44302</v>
          </cell>
          <cell r="J81">
            <v>23</v>
          </cell>
          <cell r="K81">
            <v>44352</v>
          </cell>
          <cell r="L81">
            <v>44358</v>
          </cell>
          <cell r="M81">
            <v>44363</v>
          </cell>
        </row>
        <row r="82">
          <cell r="E82" t="str">
            <v>24</v>
          </cell>
          <cell r="F82">
            <v>44302</v>
          </cell>
          <cell r="J82">
            <v>24</v>
          </cell>
          <cell r="K82">
            <v>44359</v>
          </cell>
          <cell r="L82">
            <v>44365</v>
          </cell>
          <cell r="M82">
            <v>44369</v>
          </cell>
        </row>
        <row r="83">
          <cell r="E83" t="str">
            <v>25</v>
          </cell>
          <cell r="F83">
            <v>44302</v>
          </cell>
          <cell r="J83">
            <v>25</v>
          </cell>
          <cell r="K83">
            <v>44366</v>
          </cell>
          <cell r="L83">
            <v>44372</v>
          </cell>
          <cell r="M83">
            <v>44376</v>
          </cell>
        </row>
        <row r="84">
          <cell r="E84" t="str">
            <v>26</v>
          </cell>
          <cell r="F84">
            <v>44305</v>
          </cell>
          <cell r="J84">
            <v>26</v>
          </cell>
          <cell r="K84">
            <v>44373</v>
          </cell>
          <cell r="L84">
            <v>44379</v>
          </cell>
          <cell r="M84">
            <v>44384</v>
          </cell>
        </row>
        <row r="85">
          <cell r="E85" t="str">
            <v>27</v>
          </cell>
          <cell r="F85">
            <v>44305</v>
          </cell>
          <cell r="J85">
            <v>27</v>
          </cell>
          <cell r="K85">
            <v>44380</v>
          </cell>
          <cell r="L85">
            <v>44386</v>
          </cell>
          <cell r="M85">
            <v>44390</v>
          </cell>
        </row>
        <row r="86">
          <cell r="E86" t="str">
            <v>28</v>
          </cell>
          <cell r="F86">
            <v>44305</v>
          </cell>
          <cell r="J86">
            <v>28</v>
          </cell>
          <cell r="K86">
            <v>44387</v>
          </cell>
          <cell r="L86">
            <v>44393</v>
          </cell>
          <cell r="M86">
            <v>44399</v>
          </cell>
        </row>
        <row r="87">
          <cell r="E87" t="str">
            <v>29</v>
          </cell>
          <cell r="F87">
            <v>44305</v>
          </cell>
          <cell r="J87">
            <v>29</v>
          </cell>
          <cell r="K87">
            <v>44394</v>
          </cell>
          <cell r="L87">
            <v>44400</v>
          </cell>
          <cell r="M87">
            <v>44404</v>
          </cell>
        </row>
        <row r="88">
          <cell r="E88" t="str">
            <v>30</v>
          </cell>
          <cell r="F88">
            <v>44305</v>
          </cell>
          <cell r="J88">
            <v>30</v>
          </cell>
          <cell r="K88">
            <v>44401</v>
          </cell>
          <cell r="L88">
            <v>44407</v>
          </cell>
          <cell r="M88">
            <v>44411</v>
          </cell>
        </row>
        <row r="89">
          <cell r="E89" t="str">
            <v>31</v>
          </cell>
          <cell r="F89">
            <v>44306</v>
          </cell>
          <cell r="J89">
            <v>31</v>
          </cell>
          <cell r="K89">
            <v>44408</v>
          </cell>
          <cell r="L89">
            <v>44414</v>
          </cell>
          <cell r="M89">
            <v>44418</v>
          </cell>
        </row>
        <row r="90">
          <cell r="E90" t="str">
            <v>32</v>
          </cell>
          <cell r="F90">
            <v>44306</v>
          </cell>
          <cell r="J90">
            <v>32</v>
          </cell>
          <cell r="K90">
            <v>44415</v>
          </cell>
          <cell r="L90">
            <v>44421</v>
          </cell>
          <cell r="M90">
            <v>44426</v>
          </cell>
        </row>
        <row r="91">
          <cell r="E91" t="str">
            <v>33</v>
          </cell>
          <cell r="F91">
            <v>44306</v>
          </cell>
          <cell r="J91">
            <v>33</v>
          </cell>
          <cell r="K91">
            <v>44422</v>
          </cell>
          <cell r="L91">
            <v>44428</v>
          </cell>
          <cell r="M91">
            <v>44432</v>
          </cell>
        </row>
        <row r="92">
          <cell r="E92" t="str">
            <v>34</v>
          </cell>
          <cell r="F92">
            <v>44306</v>
          </cell>
          <cell r="J92">
            <v>34</v>
          </cell>
          <cell r="K92">
            <v>44429</v>
          </cell>
          <cell r="L92">
            <v>44435</v>
          </cell>
          <cell r="M92">
            <v>44439</v>
          </cell>
        </row>
        <row r="93">
          <cell r="E93" t="str">
            <v>35</v>
          </cell>
          <cell r="F93">
            <v>44306</v>
          </cell>
          <cell r="J93">
            <v>35</v>
          </cell>
          <cell r="K93">
            <v>44436</v>
          </cell>
          <cell r="L93">
            <v>44442</v>
          </cell>
          <cell r="M93">
            <v>44446</v>
          </cell>
        </row>
        <row r="94">
          <cell r="E94" t="str">
            <v>36</v>
          </cell>
          <cell r="F94">
            <v>44307</v>
          </cell>
          <cell r="J94">
            <v>36</v>
          </cell>
          <cell r="K94">
            <v>44443</v>
          </cell>
          <cell r="L94">
            <v>44449</v>
          </cell>
          <cell r="M94">
            <v>44453</v>
          </cell>
        </row>
        <row r="95">
          <cell r="E95" t="str">
            <v>37</v>
          </cell>
          <cell r="F95">
            <v>44307</v>
          </cell>
          <cell r="J95">
            <v>37</v>
          </cell>
          <cell r="K95">
            <v>44450</v>
          </cell>
          <cell r="L95">
            <v>44456</v>
          </cell>
          <cell r="M95">
            <v>44460</v>
          </cell>
        </row>
        <row r="96">
          <cell r="E96" t="str">
            <v>38</v>
          </cell>
          <cell r="F96">
            <v>44307</v>
          </cell>
          <cell r="J96">
            <v>38</v>
          </cell>
          <cell r="K96">
            <v>44457</v>
          </cell>
          <cell r="L96">
            <v>44463</v>
          </cell>
          <cell r="M96">
            <v>44467</v>
          </cell>
        </row>
        <row r="97">
          <cell r="E97" t="str">
            <v>39</v>
          </cell>
          <cell r="F97">
            <v>44307</v>
          </cell>
          <cell r="J97">
            <v>39</v>
          </cell>
          <cell r="K97">
            <v>44464</v>
          </cell>
          <cell r="L97">
            <v>44470</v>
          </cell>
          <cell r="M97">
            <v>44474</v>
          </cell>
        </row>
        <row r="98">
          <cell r="E98" t="str">
            <v>40</v>
          </cell>
          <cell r="F98">
            <v>44307</v>
          </cell>
          <cell r="J98">
            <v>40</v>
          </cell>
          <cell r="K98">
            <v>44471</v>
          </cell>
          <cell r="L98">
            <v>44477</v>
          </cell>
          <cell r="M98">
            <v>44481</v>
          </cell>
        </row>
        <row r="99">
          <cell r="E99" t="str">
            <v>41</v>
          </cell>
          <cell r="F99">
            <v>44308</v>
          </cell>
          <cell r="J99">
            <v>41</v>
          </cell>
          <cell r="K99">
            <v>44478</v>
          </cell>
          <cell r="L99">
            <v>44484</v>
          </cell>
          <cell r="M99">
            <v>44488</v>
          </cell>
        </row>
        <row r="100">
          <cell r="E100" t="str">
            <v>42</v>
          </cell>
          <cell r="F100">
            <v>44308</v>
          </cell>
          <cell r="J100">
            <v>42</v>
          </cell>
          <cell r="K100">
            <v>44485</v>
          </cell>
          <cell r="L100">
            <v>44491</v>
          </cell>
          <cell r="M100">
            <v>44495</v>
          </cell>
        </row>
        <row r="101">
          <cell r="E101" t="str">
            <v>43</v>
          </cell>
          <cell r="F101">
            <v>44308</v>
          </cell>
          <cell r="J101">
            <v>43</v>
          </cell>
          <cell r="K101">
            <v>44492</v>
          </cell>
          <cell r="L101">
            <v>44498</v>
          </cell>
          <cell r="M101">
            <v>44503</v>
          </cell>
        </row>
        <row r="102">
          <cell r="E102" t="str">
            <v>44</v>
          </cell>
          <cell r="F102">
            <v>44308</v>
          </cell>
          <cell r="J102">
            <v>44</v>
          </cell>
          <cell r="K102">
            <v>44499</v>
          </cell>
          <cell r="L102">
            <v>44505</v>
          </cell>
          <cell r="M102">
            <v>44509</v>
          </cell>
        </row>
        <row r="103">
          <cell r="E103" t="str">
            <v>45</v>
          </cell>
          <cell r="F103">
            <v>44308</v>
          </cell>
          <cell r="J103">
            <v>45</v>
          </cell>
          <cell r="K103">
            <v>44506</v>
          </cell>
          <cell r="L103">
            <v>44512</v>
          </cell>
          <cell r="M103">
            <v>44517</v>
          </cell>
        </row>
        <row r="104">
          <cell r="E104" t="str">
            <v>46</v>
          </cell>
          <cell r="F104">
            <v>44309</v>
          </cell>
          <cell r="J104">
            <v>46</v>
          </cell>
          <cell r="K104">
            <v>44513</v>
          </cell>
          <cell r="L104">
            <v>44519</v>
          </cell>
          <cell r="M104">
            <v>44523</v>
          </cell>
        </row>
        <row r="105">
          <cell r="E105" t="str">
            <v>47</v>
          </cell>
          <cell r="F105">
            <v>44309</v>
          </cell>
          <cell r="J105">
            <v>47</v>
          </cell>
          <cell r="K105">
            <v>44520</v>
          </cell>
          <cell r="L105">
            <v>44526</v>
          </cell>
          <cell r="M105">
            <v>44530</v>
          </cell>
        </row>
        <row r="106">
          <cell r="E106" t="str">
            <v>48</v>
          </cell>
          <cell r="F106">
            <v>44309</v>
          </cell>
          <cell r="J106">
            <v>48</v>
          </cell>
          <cell r="K106">
            <v>44527</v>
          </cell>
          <cell r="L106">
            <v>44533</v>
          </cell>
          <cell r="M106">
            <v>44537</v>
          </cell>
        </row>
        <row r="107">
          <cell r="E107" t="str">
            <v>49</v>
          </cell>
          <cell r="F107">
            <v>44309</v>
          </cell>
          <cell r="J107">
            <v>49</v>
          </cell>
          <cell r="K107">
            <v>44534</v>
          </cell>
          <cell r="L107">
            <v>44540</v>
          </cell>
          <cell r="M107">
            <v>44544</v>
          </cell>
        </row>
        <row r="108">
          <cell r="E108" t="str">
            <v>50</v>
          </cell>
          <cell r="F108">
            <v>44309</v>
          </cell>
          <cell r="J108">
            <v>50</v>
          </cell>
          <cell r="K108">
            <v>44541</v>
          </cell>
          <cell r="L108">
            <v>44547</v>
          </cell>
          <cell r="M108">
            <v>44551</v>
          </cell>
        </row>
        <row r="109">
          <cell r="E109" t="str">
            <v>51</v>
          </cell>
          <cell r="F109">
            <v>44312</v>
          </cell>
          <cell r="J109">
            <v>51</v>
          </cell>
          <cell r="K109">
            <v>44548</v>
          </cell>
          <cell r="L109">
            <v>44554</v>
          </cell>
          <cell r="M109">
            <v>44558</v>
          </cell>
        </row>
        <row r="110">
          <cell r="E110" t="str">
            <v>52</v>
          </cell>
          <cell r="F110">
            <v>44312</v>
          </cell>
          <cell r="J110">
            <v>52</v>
          </cell>
          <cell r="K110">
            <v>44555</v>
          </cell>
          <cell r="L110">
            <v>44561</v>
          </cell>
          <cell r="M110">
            <v>44565</v>
          </cell>
        </row>
        <row r="111">
          <cell r="E111" t="str">
            <v>53</v>
          </cell>
          <cell r="F111">
            <v>44312</v>
          </cell>
        </row>
        <row r="112">
          <cell r="E112" t="str">
            <v>54</v>
          </cell>
          <cell r="F112">
            <v>44312</v>
          </cell>
        </row>
        <row r="113">
          <cell r="E113" t="str">
            <v>55</v>
          </cell>
          <cell r="F113">
            <v>44312</v>
          </cell>
        </row>
        <row r="114">
          <cell r="E114" t="str">
            <v>56</v>
          </cell>
          <cell r="F114">
            <v>44313</v>
          </cell>
        </row>
        <row r="115">
          <cell r="E115" t="str">
            <v>57</v>
          </cell>
          <cell r="F115">
            <v>44313</v>
          </cell>
        </row>
        <row r="116">
          <cell r="E116" t="str">
            <v>58</v>
          </cell>
          <cell r="F116">
            <v>44313</v>
          </cell>
        </row>
        <row r="117">
          <cell r="E117" t="str">
            <v>59</v>
          </cell>
          <cell r="F117">
            <v>44313</v>
          </cell>
        </row>
        <row r="118">
          <cell r="E118" t="str">
            <v>60</v>
          </cell>
          <cell r="F118">
            <v>44313</v>
          </cell>
        </row>
        <row r="119">
          <cell r="E119" t="str">
            <v>61</v>
          </cell>
          <cell r="F119">
            <v>44314</v>
          </cell>
        </row>
        <row r="120">
          <cell r="E120" t="str">
            <v>62</v>
          </cell>
          <cell r="F120">
            <v>44314</v>
          </cell>
        </row>
        <row r="121">
          <cell r="E121" t="str">
            <v>63</v>
          </cell>
          <cell r="F121">
            <v>44314</v>
          </cell>
        </row>
        <row r="122">
          <cell r="E122" t="str">
            <v>64</v>
          </cell>
          <cell r="F122">
            <v>44314</v>
          </cell>
        </row>
        <row r="123">
          <cell r="E123" t="str">
            <v>65</v>
          </cell>
          <cell r="F123">
            <v>44314</v>
          </cell>
        </row>
        <row r="124">
          <cell r="E124" t="str">
            <v>66</v>
          </cell>
          <cell r="F124">
            <v>44315</v>
          </cell>
        </row>
        <row r="125">
          <cell r="E125" t="str">
            <v>67</v>
          </cell>
          <cell r="F125">
            <v>44315</v>
          </cell>
        </row>
        <row r="126">
          <cell r="E126" t="str">
            <v>68</v>
          </cell>
          <cell r="F126">
            <v>44315</v>
          </cell>
        </row>
        <row r="127">
          <cell r="E127" t="str">
            <v>69</v>
          </cell>
          <cell r="F127">
            <v>44315</v>
          </cell>
        </row>
        <row r="128">
          <cell r="E128" t="str">
            <v>70</v>
          </cell>
          <cell r="F128">
            <v>44315</v>
          </cell>
        </row>
        <row r="129">
          <cell r="E129" t="str">
            <v>71</v>
          </cell>
          <cell r="F129">
            <v>44316</v>
          </cell>
        </row>
        <row r="130">
          <cell r="E130" t="str">
            <v>72</v>
          </cell>
          <cell r="F130">
            <v>44316</v>
          </cell>
        </row>
        <row r="131">
          <cell r="E131" t="str">
            <v>73</v>
          </cell>
          <cell r="F131">
            <v>44316</v>
          </cell>
        </row>
        <row r="132">
          <cell r="E132" t="str">
            <v>74</v>
          </cell>
          <cell r="F132">
            <v>44316</v>
          </cell>
        </row>
        <row r="133">
          <cell r="E133" t="str">
            <v>75</v>
          </cell>
          <cell r="F133">
            <v>44316</v>
          </cell>
        </row>
        <row r="134">
          <cell r="E134" t="str">
            <v>76</v>
          </cell>
          <cell r="F134">
            <v>44319</v>
          </cell>
        </row>
        <row r="135">
          <cell r="E135" t="str">
            <v>77</v>
          </cell>
          <cell r="F135">
            <v>44319</v>
          </cell>
        </row>
        <row r="136">
          <cell r="E136" t="str">
            <v>78</v>
          </cell>
          <cell r="F136">
            <v>44319</v>
          </cell>
        </row>
        <row r="137">
          <cell r="E137" t="str">
            <v>79</v>
          </cell>
          <cell r="F137">
            <v>44319</v>
          </cell>
        </row>
        <row r="138">
          <cell r="E138" t="str">
            <v>80</v>
          </cell>
          <cell r="F138">
            <v>44319</v>
          </cell>
        </row>
        <row r="139">
          <cell r="E139" t="str">
            <v>81</v>
          </cell>
          <cell r="F139">
            <v>44320</v>
          </cell>
        </row>
        <row r="140">
          <cell r="E140" t="str">
            <v>82</v>
          </cell>
          <cell r="F140">
            <v>44320</v>
          </cell>
        </row>
        <row r="141">
          <cell r="E141" t="str">
            <v>83</v>
          </cell>
          <cell r="F141">
            <v>44320</v>
          </cell>
        </row>
        <row r="142">
          <cell r="E142" t="str">
            <v>84</v>
          </cell>
          <cell r="F142">
            <v>44320</v>
          </cell>
        </row>
        <row r="143">
          <cell r="E143" t="str">
            <v>85</v>
          </cell>
          <cell r="F143">
            <v>44320</v>
          </cell>
        </row>
        <row r="144">
          <cell r="E144" t="str">
            <v>86</v>
          </cell>
          <cell r="F144">
            <v>44321</v>
          </cell>
        </row>
        <row r="145">
          <cell r="E145" t="str">
            <v>87</v>
          </cell>
          <cell r="F145">
            <v>44321</v>
          </cell>
        </row>
        <row r="146">
          <cell r="E146" t="str">
            <v>88</v>
          </cell>
          <cell r="F146">
            <v>44321</v>
          </cell>
        </row>
        <row r="147">
          <cell r="E147" t="str">
            <v>89</v>
          </cell>
          <cell r="F147">
            <v>44321</v>
          </cell>
        </row>
        <row r="148">
          <cell r="E148" t="str">
            <v>90</v>
          </cell>
          <cell r="F148">
            <v>44321</v>
          </cell>
        </row>
        <row r="149">
          <cell r="E149" t="str">
            <v>91</v>
          </cell>
          <cell r="F149">
            <v>44322</v>
          </cell>
        </row>
        <row r="150">
          <cell r="E150" t="str">
            <v>92</v>
          </cell>
          <cell r="F150">
            <v>44322</v>
          </cell>
        </row>
        <row r="151">
          <cell r="E151" t="str">
            <v>93</v>
          </cell>
          <cell r="F151">
            <v>44322</v>
          </cell>
        </row>
        <row r="152">
          <cell r="E152" t="str">
            <v>94</v>
          </cell>
          <cell r="F152">
            <v>44322</v>
          </cell>
        </row>
        <row r="153">
          <cell r="E153" t="str">
            <v>95</v>
          </cell>
          <cell r="F153">
            <v>44322</v>
          </cell>
        </row>
        <row r="154">
          <cell r="E154" t="str">
            <v>96</v>
          </cell>
          <cell r="F154">
            <v>44323</v>
          </cell>
        </row>
        <row r="155">
          <cell r="E155" t="str">
            <v>97</v>
          </cell>
          <cell r="F155">
            <v>44323</v>
          </cell>
        </row>
        <row r="156">
          <cell r="E156" t="str">
            <v>98</v>
          </cell>
          <cell r="F156">
            <v>44323</v>
          </cell>
        </row>
        <row r="157">
          <cell r="E157" t="str">
            <v>99</v>
          </cell>
          <cell r="F157">
            <v>44323</v>
          </cell>
        </row>
        <row r="158">
          <cell r="E158" t="str">
            <v>00</v>
          </cell>
          <cell r="F158">
            <v>44323</v>
          </cell>
        </row>
        <row r="162">
          <cell r="E162" t="str">
            <v>01</v>
          </cell>
          <cell r="F162">
            <v>44418</v>
          </cell>
          <cell r="J162" t="str">
            <v>01</v>
          </cell>
          <cell r="K162">
            <v>44341</v>
          </cell>
          <cell r="N162">
            <v>1</v>
          </cell>
          <cell r="O162">
            <v>44313</v>
          </cell>
        </row>
        <row r="163">
          <cell r="E163" t="str">
            <v>02</v>
          </cell>
          <cell r="F163">
            <v>44418</v>
          </cell>
          <cell r="J163" t="str">
            <v>02</v>
          </cell>
          <cell r="K163">
            <v>44341</v>
          </cell>
          <cell r="N163">
            <v>2</v>
          </cell>
          <cell r="O163">
            <v>44314</v>
          </cell>
        </row>
        <row r="164">
          <cell r="E164" t="str">
            <v>03</v>
          </cell>
          <cell r="F164">
            <v>44419</v>
          </cell>
          <cell r="J164" t="str">
            <v>03</v>
          </cell>
          <cell r="K164">
            <v>44341</v>
          </cell>
          <cell r="N164">
            <v>3</v>
          </cell>
          <cell r="O164">
            <v>44315</v>
          </cell>
        </row>
        <row r="165">
          <cell r="E165" t="str">
            <v>04</v>
          </cell>
          <cell r="F165">
            <v>44419</v>
          </cell>
          <cell r="J165" t="str">
            <v>04</v>
          </cell>
          <cell r="K165">
            <v>44341</v>
          </cell>
          <cell r="N165">
            <v>4</v>
          </cell>
          <cell r="O165">
            <v>44316</v>
          </cell>
        </row>
        <row r="166">
          <cell r="E166" t="str">
            <v>05</v>
          </cell>
          <cell r="F166">
            <v>44420</v>
          </cell>
          <cell r="J166" t="str">
            <v>05</v>
          </cell>
          <cell r="K166">
            <v>44341</v>
          </cell>
          <cell r="N166">
            <v>5</v>
          </cell>
          <cell r="O166">
            <v>44319</v>
          </cell>
        </row>
        <row r="167">
          <cell r="E167" t="str">
            <v>06</v>
          </cell>
          <cell r="F167">
            <v>44420</v>
          </cell>
          <cell r="J167" t="str">
            <v>06</v>
          </cell>
          <cell r="K167">
            <v>44341</v>
          </cell>
          <cell r="N167">
            <v>6</v>
          </cell>
          <cell r="O167">
            <v>44320</v>
          </cell>
        </row>
        <row r="168">
          <cell r="E168" t="str">
            <v>07</v>
          </cell>
          <cell r="F168">
            <v>44421</v>
          </cell>
          <cell r="J168" t="str">
            <v>07</v>
          </cell>
          <cell r="K168">
            <v>44342</v>
          </cell>
          <cell r="N168">
            <v>7</v>
          </cell>
          <cell r="O168">
            <v>44321</v>
          </cell>
        </row>
        <row r="169">
          <cell r="E169" t="str">
            <v>08</v>
          </cell>
          <cell r="F169">
            <v>44421</v>
          </cell>
          <cell r="J169" t="str">
            <v>08</v>
          </cell>
          <cell r="K169">
            <v>44342</v>
          </cell>
          <cell r="N169">
            <v>8</v>
          </cell>
          <cell r="O169">
            <v>44322</v>
          </cell>
        </row>
        <row r="170">
          <cell r="E170" t="str">
            <v>09</v>
          </cell>
          <cell r="F170">
            <v>44425</v>
          </cell>
          <cell r="J170" t="str">
            <v>09</v>
          </cell>
          <cell r="K170">
            <v>44342</v>
          </cell>
          <cell r="N170">
            <v>9</v>
          </cell>
          <cell r="O170">
            <v>44323</v>
          </cell>
        </row>
        <row r="171">
          <cell r="E171" t="str">
            <v>10</v>
          </cell>
          <cell r="F171">
            <v>44425</v>
          </cell>
          <cell r="J171" t="str">
            <v>10</v>
          </cell>
          <cell r="K171">
            <v>44342</v>
          </cell>
          <cell r="N171">
            <v>0</v>
          </cell>
          <cell r="O171">
            <v>44326</v>
          </cell>
        </row>
        <row r="172">
          <cell r="E172" t="str">
            <v>11</v>
          </cell>
          <cell r="F172">
            <v>44426</v>
          </cell>
          <cell r="J172" t="str">
            <v>11</v>
          </cell>
          <cell r="K172">
            <v>44342</v>
          </cell>
        </row>
        <row r="173">
          <cell r="E173" t="str">
            <v>12</v>
          </cell>
          <cell r="F173">
            <v>44426</v>
          </cell>
          <cell r="J173" t="str">
            <v>12</v>
          </cell>
          <cell r="K173">
            <v>44342</v>
          </cell>
        </row>
        <row r="174">
          <cell r="E174" t="str">
            <v>13</v>
          </cell>
          <cell r="F174">
            <v>44427</v>
          </cell>
          <cell r="J174" t="str">
            <v>13</v>
          </cell>
          <cell r="K174">
            <v>44343</v>
          </cell>
        </row>
        <row r="175">
          <cell r="E175" t="str">
            <v>14</v>
          </cell>
          <cell r="F175">
            <v>44427</v>
          </cell>
          <cell r="J175" t="str">
            <v>14</v>
          </cell>
          <cell r="K175">
            <v>44343</v>
          </cell>
        </row>
        <row r="176">
          <cell r="E176" t="str">
            <v>15</v>
          </cell>
          <cell r="F176">
            <v>44428</v>
          </cell>
          <cell r="J176" t="str">
            <v>15</v>
          </cell>
          <cell r="K176">
            <v>44343</v>
          </cell>
        </row>
        <row r="177">
          <cell r="E177" t="str">
            <v>16</v>
          </cell>
          <cell r="F177">
            <v>44428</v>
          </cell>
          <cell r="J177" t="str">
            <v>16</v>
          </cell>
          <cell r="K177">
            <v>44343</v>
          </cell>
        </row>
        <row r="178">
          <cell r="E178" t="str">
            <v>17</v>
          </cell>
          <cell r="F178">
            <v>44431</v>
          </cell>
          <cell r="J178" t="str">
            <v>17</v>
          </cell>
          <cell r="K178">
            <v>44343</v>
          </cell>
        </row>
        <row r="179">
          <cell r="E179" t="str">
            <v>18</v>
          </cell>
          <cell r="F179">
            <v>44431</v>
          </cell>
          <cell r="J179" t="str">
            <v>18</v>
          </cell>
          <cell r="K179">
            <v>44343</v>
          </cell>
        </row>
        <row r="180">
          <cell r="E180" t="str">
            <v>19</v>
          </cell>
          <cell r="F180">
            <v>44432</v>
          </cell>
          <cell r="J180" t="str">
            <v>19</v>
          </cell>
          <cell r="K180">
            <v>44344</v>
          </cell>
        </row>
        <row r="181">
          <cell r="E181" t="str">
            <v>20</v>
          </cell>
          <cell r="F181">
            <v>44432</v>
          </cell>
          <cell r="J181" t="str">
            <v>20</v>
          </cell>
          <cell r="K181">
            <v>44344</v>
          </cell>
        </row>
        <row r="182">
          <cell r="E182" t="str">
            <v>21</v>
          </cell>
          <cell r="F182">
            <v>44433</v>
          </cell>
          <cell r="J182" t="str">
            <v>21</v>
          </cell>
          <cell r="K182">
            <v>44344</v>
          </cell>
        </row>
        <row r="183">
          <cell r="E183" t="str">
            <v>22</v>
          </cell>
          <cell r="F183">
            <v>44433</v>
          </cell>
          <cell r="J183" t="str">
            <v>22</v>
          </cell>
          <cell r="K183">
            <v>44344</v>
          </cell>
        </row>
        <row r="184">
          <cell r="E184" t="str">
            <v>23</v>
          </cell>
          <cell r="F184">
            <v>44434</v>
          </cell>
          <cell r="J184" t="str">
            <v>23</v>
          </cell>
          <cell r="K184">
            <v>44344</v>
          </cell>
        </row>
        <row r="185">
          <cell r="E185" t="str">
            <v>24</v>
          </cell>
          <cell r="F185">
            <v>44434</v>
          </cell>
          <cell r="J185" t="str">
            <v>24</v>
          </cell>
          <cell r="K185">
            <v>44344</v>
          </cell>
        </row>
        <row r="186">
          <cell r="E186" t="str">
            <v>25</v>
          </cell>
          <cell r="F186">
            <v>44435</v>
          </cell>
          <cell r="J186" t="str">
            <v>25</v>
          </cell>
          <cell r="K186">
            <v>44347</v>
          </cell>
        </row>
        <row r="187">
          <cell r="E187" t="str">
            <v>26</v>
          </cell>
          <cell r="F187">
            <v>44435</v>
          </cell>
          <cell r="J187" t="str">
            <v>26</v>
          </cell>
          <cell r="K187">
            <v>44347</v>
          </cell>
        </row>
        <row r="188">
          <cell r="E188" t="str">
            <v>27</v>
          </cell>
          <cell r="F188">
            <v>44438</v>
          </cell>
          <cell r="J188" t="str">
            <v>27</v>
          </cell>
          <cell r="K188">
            <v>44347</v>
          </cell>
        </row>
        <row r="189">
          <cell r="E189" t="str">
            <v>28</v>
          </cell>
          <cell r="F189">
            <v>44438</v>
          </cell>
          <cell r="J189" t="str">
            <v>28</v>
          </cell>
          <cell r="K189">
            <v>44347</v>
          </cell>
        </row>
        <row r="190">
          <cell r="E190" t="str">
            <v>29</v>
          </cell>
          <cell r="F190">
            <v>44439</v>
          </cell>
          <cell r="J190" t="str">
            <v>29</v>
          </cell>
          <cell r="K190">
            <v>44347</v>
          </cell>
        </row>
        <row r="191">
          <cell r="E191" t="str">
            <v>30</v>
          </cell>
          <cell r="F191">
            <v>44439</v>
          </cell>
          <cell r="J191" t="str">
            <v>30</v>
          </cell>
          <cell r="K191">
            <v>44347</v>
          </cell>
        </row>
        <row r="192">
          <cell r="E192" t="str">
            <v>31</v>
          </cell>
          <cell r="F192">
            <v>44440</v>
          </cell>
          <cell r="J192" t="str">
            <v>31</v>
          </cell>
          <cell r="K192">
            <v>44348</v>
          </cell>
        </row>
        <row r="193">
          <cell r="E193" t="str">
            <v>32</v>
          </cell>
          <cell r="F193">
            <v>44440</v>
          </cell>
          <cell r="J193" t="str">
            <v>32</v>
          </cell>
          <cell r="K193">
            <v>44348</v>
          </cell>
        </row>
        <row r="194">
          <cell r="E194" t="str">
            <v>33</v>
          </cell>
          <cell r="F194">
            <v>44441</v>
          </cell>
          <cell r="J194" t="str">
            <v>33</v>
          </cell>
          <cell r="K194">
            <v>44348</v>
          </cell>
        </row>
        <row r="195">
          <cell r="E195" t="str">
            <v>34</v>
          </cell>
          <cell r="F195">
            <v>44441</v>
          </cell>
          <cell r="J195" t="str">
            <v>34</v>
          </cell>
          <cell r="K195">
            <v>44348</v>
          </cell>
        </row>
        <row r="196">
          <cell r="E196" t="str">
            <v>35</v>
          </cell>
          <cell r="F196">
            <v>44442</v>
          </cell>
          <cell r="J196" t="str">
            <v>35</v>
          </cell>
          <cell r="K196">
            <v>44348</v>
          </cell>
        </row>
        <row r="197">
          <cell r="E197" t="str">
            <v>36</v>
          </cell>
          <cell r="F197">
            <v>44442</v>
          </cell>
          <cell r="J197" t="str">
            <v>36</v>
          </cell>
          <cell r="K197">
            <v>44348</v>
          </cell>
        </row>
        <row r="198">
          <cell r="E198" t="str">
            <v>37</v>
          </cell>
          <cell r="F198">
            <v>44445</v>
          </cell>
          <cell r="J198" t="str">
            <v>37</v>
          </cell>
          <cell r="K198">
            <v>44348</v>
          </cell>
        </row>
        <row r="199">
          <cell r="E199" t="str">
            <v>38</v>
          </cell>
          <cell r="F199">
            <v>44445</v>
          </cell>
          <cell r="J199" t="str">
            <v>38</v>
          </cell>
          <cell r="K199">
            <v>44349</v>
          </cell>
        </row>
        <row r="200">
          <cell r="E200" t="str">
            <v>39</v>
          </cell>
          <cell r="F200">
            <v>44446</v>
          </cell>
          <cell r="J200" t="str">
            <v>39</v>
          </cell>
          <cell r="K200">
            <v>44349</v>
          </cell>
        </row>
        <row r="201">
          <cell r="E201" t="str">
            <v>40</v>
          </cell>
          <cell r="F201">
            <v>44446</v>
          </cell>
          <cell r="J201" t="str">
            <v>40</v>
          </cell>
          <cell r="K201">
            <v>44349</v>
          </cell>
        </row>
        <row r="202">
          <cell r="E202" t="str">
            <v>41</v>
          </cell>
          <cell r="F202">
            <v>44447</v>
          </cell>
          <cell r="J202" t="str">
            <v>41</v>
          </cell>
          <cell r="K202">
            <v>44349</v>
          </cell>
        </row>
        <row r="203">
          <cell r="E203" t="str">
            <v>42</v>
          </cell>
          <cell r="F203">
            <v>44447</v>
          </cell>
          <cell r="J203" t="str">
            <v>42</v>
          </cell>
          <cell r="K203">
            <v>44349</v>
          </cell>
        </row>
        <row r="204">
          <cell r="E204" t="str">
            <v>43</v>
          </cell>
          <cell r="F204">
            <v>44448</v>
          </cell>
          <cell r="J204" t="str">
            <v>43</v>
          </cell>
          <cell r="K204">
            <v>44349</v>
          </cell>
        </row>
        <row r="205">
          <cell r="E205" t="str">
            <v>44</v>
          </cell>
          <cell r="F205">
            <v>44448</v>
          </cell>
          <cell r="J205" t="str">
            <v>44</v>
          </cell>
          <cell r="K205">
            <v>44349</v>
          </cell>
        </row>
        <row r="206">
          <cell r="E206" t="str">
            <v>45</v>
          </cell>
          <cell r="F206">
            <v>44449</v>
          </cell>
          <cell r="J206" t="str">
            <v>45</v>
          </cell>
          <cell r="K206">
            <v>44350</v>
          </cell>
        </row>
        <row r="207">
          <cell r="E207" t="str">
            <v>46</v>
          </cell>
          <cell r="F207">
            <v>44449</v>
          </cell>
          <cell r="J207" t="str">
            <v>46</v>
          </cell>
          <cell r="K207">
            <v>44350</v>
          </cell>
        </row>
        <row r="208">
          <cell r="E208" t="str">
            <v>47</v>
          </cell>
          <cell r="F208">
            <v>44452</v>
          </cell>
          <cell r="J208" t="str">
            <v>47</v>
          </cell>
          <cell r="K208">
            <v>44350</v>
          </cell>
        </row>
        <row r="209">
          <cell r="E209" t="str">
            <v>48</v>
          </cell>
          <cell r="F209">
            <v>44452</v>
          </cell>
          <cell r="J209" t="str">
            <v>48</v>
          </cell>
          <cell r="K209">
            <v>44350</v>
          </cell>
        </row>
        <row r="210">
          <cell r="E210" t="str">
            <v>49</v>
          </cell>
          <cell r="F210">
            <v>44453</v>
          </cell>
          <cell r="J210" t="str">
            <v>49</v>
          </cell>
          <cell r="K210">
            <v>44350</v>
          </cell>
        </row>
        <row r="211">
          <cell r="E211" t="str">
            <v>50</v>
          </cell>
          <cell r="F211">
            <v>44453</v>
          </cell>
          <cell r="J211" t="str">
            <v>50</v>
          </cell>
          <cell r="K211">
            <v>44350</v>
          </cell>
        </row>
        <row r="212">
          <cell r="E212" t="str">
            <v>51</v>
          </cell>
          <cell r="F212">
            <v>44454</v>
          </cell>
          <cell r="J212" t="str">
            <v>51</v>
          </cell>
          <cell r="K212">
            <v>44350</v>
          </cell>
        </row>
        <row r="213">
          <cell r="E213" t="str">
            <v>52</v>
          </cell>
          <cell r="F213">
            <v>44454</v>
          </cell>
          <cell r="J213" t="str">
            <v>52</v>
          </cell>
          <cell r="K213">
            <v>44351</v>
          </cell>
        </row>
        <row r="214">
          <cell r="E214" t="str">
            <v>53</v>
          </cell>
          <cell r="F214">
            <v>44455</v>
          </cell>
          <cell r="J214" t="str">
            <v>53</v>
          </cell>
          <cell r="K214">
            <v>44351</v>
          </cell>
        </row>
        <row r="215">
          <cell r="E215" t="str">
            <v>54</v>
          </cell>
          <cell r="F215">
            <v>44455</v>
          </cell>
          <cell r="J215" t="str">
            <v>54</v>
          </cell>
          <cell r="K215">
            <v>44351</v>
          </cell>
        </row>
        <row r="216">
          <cell r="E216" t="str">
            <v>55</v>
          </cell>
          <cell r="F216">
            <v>44456</v>
          </cell>
          <cell r="J216" t="str">
            <v>55</v>
          </cell>
          <cell r="K216">
            <v>44351</v>
          </cell>
        </row>
        <row r="217">
          <cell r="E217" t="str">
            <v>56</v>
          </cell>
          <cell r="F217">
            <v>44456</v>
          </cell>
          <cell r="J217" t="str">
            <v>56</v>
          </cell>
          <cell r="K217">
            <v>44351</v>
          </cell>
        </row>
        <row r="218">
          <cell r="E218" t="str">
            <v>57</v>
          </cell>
          <cell r="F218">
            <v>44459</v>
          </cell>
          <cell r="J218" t="str">
            <v>57</v>
          </cell>
          <cell r="K218">
            <v>44351</v>
          </cell>
        </row>
        <row r="219">
          <cell r="E219" t="str">
            <v>58</v>
          </cell>
          <cell r="F219">
            <v>44459</v>
          </cell>
          <cell r="J219" t="str">
            <v>58</v>
          </cell>
          <cell r="K219">
            <v>44351</v>
          </cell>
        </row>
        <row r="220">
          <cell r="E220" t="str">
            <v>59</v>
          </cell>
          <cell r="F220">
            <v>44460</v>
          </cell>
          <cell r="J220" t="str">
            <v>59</v>
          </cell>
          <cell r="K220">
            <v>44355</v>
          </cell>
        </row>
        <row r="221">
          <cell r="E221" t="str">
            <v>60</v>
          </cell>
          <cell r="F221">
            <v>44460</v>
          </cell>
          <cell r="J221" t="str">
            <v>60</v>
          </cell>
          <cell r="K221">
            <v>44355</v>
          </cell>
        </row>
        <row r="222">
          <cell r="E222" t="str">
            <v>61</v>
          </cell>
          <cell r="F222">
            <v>43730</v>
          </cell>
          <cell r="J222" t="str">
            <v>61</v>
          </cell>
          <cell r="K222">
            <v>44355</v>
          </cell>
        </row>
        <row r="223">
          <cell r="E223" t="str">
            <v>62</v>
          </cell>
          <cell r="F223">
            <v>44461</v>
          </cell>
          <cell r="J223" t="str">
            <v>62</v>
          </cell>
          <cell r="K223">
            <v>44355</v>
          </cell>
        </row>
        <row r="224">
          <cell r="E224" t="str">
            <v>63</v>
          </cell>
          <cell r="F224">
            <v>44462</v>
          </cell>
          <cell r="J224" t="str">
            <v>63</v>
          </cell>
          <cell r="K224">
            <v>44355</v>
          </cell>
        </row>
        <row r="225">
          <cell r="E225" t="str">
            <v>64</v>
          </cell>
          <cell r="F225">
            <v>44462</v>
          </cell>
          <cell r="J225" t="str">
            <v>64</v>
          </cell>
          <cell r="K225">
            <v>44355</v>
          </cell>
        </row>
        <row r="226">
          <cell r="E226" t="str">
            <v>65</v>
          </cell>
          <cell r="F226">
            <v>44463</v>
          </cell>
          <cell r="J226" t="str">
            <v>65</v>
          </cell>
          <cell r="K226">
            <v>44355</v>
          </cell>
        </row>
        <row r="227">
          <cell r="E227" t="str">
            <v>66</v>
          </cell>
          <cell r="F227">
            <v>44463</v>
          </cell>
          <cell r="J227" t="str">
            <v>66</v>
          </cell>
          <cell r="K227">
            <v>44356</v>
          </cell>
        </row>
        <row r="228">
          <cell r="E228" t="str">
            <v>67</v>
          </cell>
          <cell r="F228">
            <v>44466</v>
          </cell>
          <cell r="J228" t="str">
            <v>67</v>
          </cell>
          <cell r="K228">
            <v>44356</v>
          </cell>
        </row>
        <row r="229">
          <cell r="E229" t="str">
            <v>68</v>
          </cell>
          <cell r="F229">
            <v>44466</v>
          </cell>
          <cell r="J229" t="str">
            <v>68</v>
          </cell>
          <cell r="K229">
            <v>44356</v>
          </cell>
        </row>
        <row r="230">
          <cell r="E230" t="str">
            <v>69</v>
          </cell>
          <cell r="F230">
            <v>44467</v>
          </cell>
          <cell r="J230" t="str">
            <v>69</v>
          </cell>
          <cell r="K230">
            <v>44356</v>
          </cell>
        </row>
        <row r="231">
          <cell r="E231" t="str">
            <v>70</v>
          </cell>
          <cell r="F231">
            <v>44467</v>
          </cell>
          <cell r="J231" t="str">
            <v>70</v>
          </cell>
          <cell r="K231">
            <v>44356</v>
          </cell>
        </row>
        <row r="232">
          <cell r="E232" t="str">
            <v>71</v>
          </cell>
          <cell r="F232">
            <v>44468</v>
          </cell>
          <cell r="J232" t="str">
            <v>71</v>
          </cell>
          <cell r="K232">
            <v>44356</v>
          </cell>
        </row>
        <row r="233">
          <cell r="E233" t="str">
            <v>72</v>
          </cell>
          <cell r="F233">
            <v>44468</v>
          </cell>
          <cell r="J233" t="str">
            <v>72</v>
          </cell>
          <cell r="K233">
            <v>44356</v>
          </cell>
        </row>
        <row r="234">
          <cell r="E234" t="str">
            <v>73</v>
          </cell>
          <cell r="F234">
            <v>44469</v>
          </cell>
          <cell r="J234" t="str">
            <v>73</v>
          </cell>
          <cell r="K234">
            <v>44357</v>
          </cell>
        </row>
        <row r="235">
          <cell r="E235" t="str">
            <v>74</v>
          </cell>
          <cell r="F235">
            <v>44469</v>
          </cell>
          <cell r="J235" t="str">
            <v>74</v>
          </cell>
          <cell r="K235">
            <v>44357</v>
          </cell>
        </row>
        <row r="236">
          <cell r="E236" t="str">
            <v>75</v>
          </cell>
          <cell r="F236">
            <v>44470</v>
          </cell>
          <cell r="J236" t="str">
            <v>75</v>
          </cell>
          <cell r="K236">
            <v>44357</v>
          </cell>
        </row>
        <row r="237">
          <cell r="E237" t="str">
            <v>76</v>
          </cell>
          <cell r="F237">
            <v>44470</v>
          </cell>
          <cell r="J237" t="str">
            <v>76</v>
          </cell>
          <cell r="K237">
            <v>44357</v>
          </cell>
        </row>
        <row r="238">
          <cell r="E238" t="str">
            <v>77</v>
          </cell>
          <cell r="F238">
            <v>44473</v>
          </cell>
          <cell r="J238" t="str">
            <v>77</v>
          </cell>
          <cell r="K238">
            <v>44357</v>
          </cell>
        </row>
        <row r="239">
          <cell r="E239" t="str">
            <v>78</v>
          </cell>
          <cell r="F239">
            <v>44473</v>
          </cell>
          <cell r="J239" t="str">
            <v>78</v>
          </cell>
          <cell r="K239">
            <v>44357</v>
          </cell>
        </row>
        <row r="240">
          <cell r="E240" t="str">
            <v>79</v>
          </cell>
          <cell r="F240">
            <v>44474</v>
          </cell>
          <cell r="J240" t="str">
            <v>79</v>
          </cell>
          <cell r="K240">
            <v>44357</v>
          </cell>
        </row>
        <row r="241">
          <cell r="E241" t="str">
            <v>80</v>
          </cell>
          <cell r="F241">
            <v>44474</v>
          </cell>
          <cell r="J241" t="str">
            <v>80</v>
          </cell>
          <cell r="K241">
            <v>44358</v>
          </cell>
        </row>
        <row r="242">
          <cell r="E242" t="str">
            <v>81</v>
          </cell>
          <cell r="F242">
            <v>44475</v>
          </cell>
          <cell r="J242" t="str">
            <v>81</v>
          </cell>
          <cell r="K242">
            <v>44358</v>
          </cell>
        </row>
        <row r="243">
          <cell r="E243" t="str">
            <v>82</v>
          </cell>
          <cell r="F243">
            <v>44475</v>
          </cell>
          <cell r="J243" t="str">
            <v>82</v>
          </cell>
          <cell r="K243">
            <v>44358</v>
          </cell>
        </row>
        <row r="244">
          <cell r="E244" t="str">
            <v>83</v>
          </cell>
          <cell r="F244">
            <v>44476</v>
          </cell>
          <cell r="J244" t="str">
            <v>83</v>
          </cell>
          <cell r="K244">
            <v>44358</v>
          </cell>
        </row>
        <row r="245">
          <cell r="E245" t="str">
            <v>84</v>
          </cell>
          <cell r="F245">
            <v>44476</v>
          </cell>
          <cell r="J245" t="str">
            <v>84</v>
          </cell>
          <cell r="K245">
            <v>44358</v>
          </cell>
        </row>
        <row r="246">
          <cell r="E246" t="str">
            <v>85</v>
          </cell>
          <cell r="F246">
            <v>44477</v>
          </cell>
          <cell r="J246" t="str">
            <v>85</v>
          </cell>
          <cell r="K246">
            <v>44358</v>
          </cell>
        </row>
        <row r="247">
          <cell r="E247" t="str">
            <v>86</v>
          </cell>
          <cell r="F247">
            <v>44477</v>
          </cell>
          <cell r="J247" t="str">
            <v>86</v>
          </cell>
          <cell r="K247">
            <v>44358</v>
          </cell>
        </row>
        <row r="248">
          <cell r="E248" t="str">
            <v>87</v>
          </cell>
          <cell r="F248">
            <v>44480</v>
          </cell>
          <cell r="J248" t="str">
            <v>87</v>
          </cell>
          <cell r="K248">
            <v>44362</v>
          </cell>
        </row>
        <row r="249">
          <cell r="E249" t="str">
            <v>88</v>
          </cell>
          <cell r="F249">
            <v>44480</v>
          </cell>
          <cell r="J249" t="str">
            <v>88</v>
          </cell>
          <cell r="K249">
            <v>44362</v>
          </cell>
        </row>
        <row r="250">
          <cell r="E250" t="str">
            <v>89</v>
          </cell>
          <cell r="F250">
            <v>44481</v>
          </cell>
          <cell r="J250" t="str">
            <v>89</v>
          </cell>
          <cell r="K250">
            <v>44362</v>
          </cell>
        </row>
        <row r="251">
          <cell r="E251" t="str">
            <v>90</v>
          </cell>
          <cell r="F251">
            <v>44481</v>
          </cell>
          <cell r="J251" t="str">
            <v>90</v>
          </cell>
          <cell r="K251">
            <v>44362</v>
          </cell>
        </row>
        <row r="252">
          <cell r="E252" t="str">
            <v>91</v>
          </cell>
          <cell r="F252">
            <v>44482</v>
          </cell>
          <cell r="J252" t="str">
            <v>91</v>
          </cell>
          <cell r="K252">
            <v>44362</v>
          </cell>
        </row>
        <row r="253">
          <cell r="E253" t="str">
            <v>92</v>
          </cell>
          <cell r="F253">
            <v>44482</v>
          </cell>
          <cell r="J253" t="str">
            <v>92</v>
          </cell>
          <cell r="K253">
            <v>44362</v>
          </cell>
        </row>
        <row r="254">
          <cell r="E254" t="str">
            <v>93</v>
          </cell>
          <cell r="F254">
            <v>44483</v>
          </cell>
          <cell r="J254" t="str">
            <v>93</v>
          </cell>
          <cell r="K254">
            <v>44362</v>
          </cell>
        </row>
        <row r="255">
          <cell r="E255" t="str">
            <v>94</v>
          </cell>
          <cell r="F255">
            <v>44483</v>
          </cell>
          <cell r="J255" t="str">
            <v>94</v>
          </cell>
          <cell r="K255">
            <v>44363</v>
          </cell>
        </row>
        <row r="256">
          <cell r="E256" t="str">
            <v>95</v>
          </cell>
          <cell r="F256">
            <v>44484</v>
          </cell>
          <cell r="J256" t="str">
            <v>95</v>
          </cell>
          <cell r="K256">
            <v>44363</v>
          </cell>
        </row>
        <row r="257">
          <cell r="E257" t="str">
            <v>96</v>
          </cell>
          <cell r="F257">
            <v>44484</v>
          </cell>
          <cell r="J257" t="str">
            <v>96</v>
          </cell>
          <cell r="K257">
            <v>44363</v>
          </cell>
        </row>
        <row r="258">
          <cell r="E258" t="str">
            <v>97</v>
          </cell>
          <cell r="F258">
            <v>44488</v>
          </cell>
          <cell r="J258" t="str">
            <v>97</v>
          </cell>
          <cell r="K258">
            <v>44363</v>
          </cell>
        </row>
        <row r="259">
          <cell r="E259" t="str">
            <v>98</v>
          </cell>
          <cell r="F259">
            <v>44488</v>
          </cell>
          <cell r="J259" t="str">
            <v>98</v>
          </cell>
          <cell r="K259">
            <v>44363</v>
          </cell>
        </row>
        <row r="260">
          <cell r="E260" t="str">
            <v>99</v>
          </cell>
          <cell r="F260">
            <v>44489</v>
          </cell>
          <cell r="J260" t="str">
            <v>99</v>
          </cell>
          <cell r="K260">
            <v>44363</v>
          </cell>
        </row>
        <row r="261">
          <cell r="E261" t="str">
            <v>00</v>
          </cell>
          <cell r="F261">
            <v>44489</v>
          </cell>
          <cell r="J261" t="str">
            <v>00</v>
          </cell>
          <cell r="K261">
            <v>44363</v>
          </cell>
        </row>
        <row r="265">
          <cell r="E265" t="str">
            <v>01</v>
          </cell>
          <cell r="F265">
            <v>44298</v>
          </cell>
          <cell r="J265" t="str">
            <v>01</v>
          </cell>
          <cell r="K265">
            <v>44334</v>
          </cell>
        </row>
        <row r="266">
          <cell r="E266" t="str">
            <v>02</v>
          </cell>
          <cell r="F266">
            <v>44298</v>
          </cell>
          <cell r="J266" t="str">
            <v>02</v>
          </cell>
          <cell r="K266">
            <v>44334</v>
          </cell>
        </row>
        <row r="267">
          <cell r="E267" t="str">
            <v>03</v>
          </cell>
          <cell r="F267">
            <v>44298</v>
          </cell>
          <cell r="J267" t="str">
            <v>03</v>
          </cell>
          <cell r="K267">
            <v>44334</v>
          </cell>
        </row>
        <row r="268">
          <cell r="E268" t="str">
            <v>04</v>
          </cell>
          <cell r="F268">
            <v>44298</v>
          </cell>
          <cell r="J268" t="str">
            <v>04</v>
          </cell>
          <cell r="K268">
            <v>44334</v>
          </cell>
        </row>
        <row r="269">
          <cell r="E269" t="str">
            <v>05</v>
          </cell>
          <cell r="F269">
            <v>44298</v>
          </cell>
          <cell r="J269" t="str">
            <v>05</v>
          </cell>
          <cell r="K269">
            <v>44334</v>
          </cell>
        </row>
        <row r="270">
          <cell r="E270" t="str">
            <v>06</v>
          </cell>
          <cell r="F270">
            <v>44299</v>
          </cell>
          <cell r="J270" t="str">
            <v>06</v>
          </cell>
          <cell r="K270">
            <v>44334</v>
          </cell>
        </row>
        <row r="271">
          <cell r="E271" t="str">
            <v>07</v>
          </cell>
          <cell r="F271">
            <v>44299</v>
          </cell>
          <cell r="J271" t="str">
            <v>07</v>
          </cell>
          <cell r="K271">
            <v>44334</v>
          </cell>
        </row>
        <row r="272">
          <cell r="E272" t="str">
            <v>08</v>
          </cell>
          <cell r="F272">
            <v>44299</v>
          </cell>
          <cell r="J272" t="str">
            <v>08</v>
          </cell>
          <cell r="K272">
            <v>44334</v>
          </cell>
        </row>
        <row r="273">
          <cell r="E273" t="str">
            <v>09</v>
          </cell>
          <cell r="F273">
            <v>44299</v>
          </cell>
          <cell r="J273" t="str">
            <v>09</v>
          </cell>
          <cell r="K273">
            <v>44334</v>
          </cell>
        </row>
        <row r="274">
          <cell r="E274" t="str">
            <v>10</v>
          </cell>
          <cell r="F274">
            <v>44299</v>
          </cell>
          <cell r="J274" t="str">
            <v>10</v>
          </cell>
          <cell r="K274">
            <v>44334</v>
          </cell>
        </row>
        <row r="275">
          <cell r="E275" t="str">
            <v>11</v>
          </cell>
          <cell r="F275">
            <v>44300</v>
          </cell>
          <cell r="J275" t="str">
            <v>11</v>
          </cell>
          <cell r="K275">
            <v>44335</v>
          </cell>
        </row>
        <row r="276">
          <cell r="E276" t="str">
            <v>12</v>
          </cell>
          <cell r="F276">
            <v>44300</v>
          </cell>
          <cell r="J276" t="str">
            <v>12</v>
          </cell>
          <cell r="K276">
            <v>44335</v>
          </cell>
        </row>
        <row r="277">
          <cell r="E277" t="str">
            <v>13</v>
          </cell>
          <cell r="F277">
            <v>44300</v>
          </cell>
          <cell r="J277" t="str">
            <v>13</v>
          </cell>
          <cell r="K277">
            <v>44335</v>
          </cell>
        </row>
        <row r="278">
          <cell r="E278" t="str">
            <v>14</v>
          </cell>
          <cell r="F278">
            <v>44300</v>
          </cell>
          <cell r="J278" t="str">
            <v>14</v>
          </cell>
          <cell r="K278">
            <v>44335</v>
          </cell>
        </row>
        <row r="279">
          <cell r="E279" t="str">
            <v>15</v>
          </cell>
          <cell r="F279">
            <v>44300</v>
          </cell>
          <cell r="J279" t="str">
            <v>15</v>
          </cell>
          <cell r="K279">
            <v>44335</v>
          </cell>
        </row>
        <row r="280">
          <cell r="E280" t="str">
            <v>16</v>
          </cell>
          <cell r="F280">
            <v>44301</v>
          </cell>
          <cell r="J280" t="str">
            <v>16</v>
          </cell>
          <cell r="K280">
            <v>44335</v>
          </cell>
        </row>
        <row r="281">
          <cell r="E281" t="str">
            <v>17</v>
          </cell>
          <cell r="F281">
            <v>44301</v>
          </cell>
          <cell r="J281" t="str">
            <v>17</v>
          </cell>
          <cell r="K281">
            <v>44335</v>
          </cell>
        </row>
        <row r="282">
          <cell r="E282" t="str">
            <v>18</v>
          </cell>
          <cell r="F282">
            <v>44301</v>
          </cell>
          <cell r="J282" t="str">
            <v>18</v>
          </cell>
          <cell r="K282">
            <v>44335</v>
          </cell>
        </row>
        <row r="283">
          <cell r="E283" t="str">
            <v>19</v>
          </cell>
          <cell r="F283">
            <v>44301</v>
          </cell>
          <cell r="J283" t="str">
            <v>19</v>
          </cell>
          <cell r="K283">
            <v>44335</v>
          </cell>
        </row>
        <row r="284">
          <cell r="E284" t="str">
            <v>20</v>
          </cell>
          <cell r="F284">
            <v>44301</v>
          </cell>
          <cell r="J284" t="str">
            <v>20</v>
          </cell>
          <cell r="K284">
            <v>44335</v>
          </cell>
        </row>
        <row r="285">
          <cell r="E285" t="str">
            <v>21</v>
          </cell>
          <cell r="F285">
            <v>44302</v>
          </cell>
          <cell r="J285" t="str">
            <v>21</v>
          </cell>
          <cell r="K285">
            <v>44336</v>
          </cell>
        </row>
        <row r="286">
          <cell r="E286" t="str">
            <v>22</v>
          </cell>
          <cell r="F286">
            <v>44302</v>
          </cell>
          <cell r="J286" t="str">
            <v>22</v>
          </cell>
          <cell r="K286">
            <v>44336</v>
          </cell>
        </row>
        <row r="287">
          <cell r="E287" t="str">
            <v>23</v>
          </cell>
          <cell r="F287">
            <v>44302</v>
          </cell>
          <cell r="J287" t="str">
            <v>23</v>
          </cell>
          <cell r="K287">
            <v>44336</v>
          </cell>
        </row>
        <row r="288">
          <cell r="E288" t="str">
            <v>24</v>
          </cell>
          <cell r="F288">
            <v>44302</v>
          </cell>
          <cell r="J288" t="str">
            <v>24</v>
          </cell>
          <cell r="K288">
            <v>44336</v>
          </cell>
        </row>
        <row r="289">
          <cell r="E289" t="str">
            <v>25</v>
          </cell>
          <cell r="F289">
            <v>44302</v>
          </cell>
          <cell r="J289" t="str">
            <v>25</v>
          </cell>
          <cell r="K289">
            <v>44336</v>
          </cell>
        </row>
        <row r="290">
          <cell r="E290" t="str">
            <v>26</v>
          </cell>
          <cell r="F290">
            <v>44305</v>
          </cell>
          <cell r="J290" t="str">
            <v>26</v>
          </cell>
          <cell r="K290">
            <v>44336</v>
          </cell>
        </row>
        <row r="291">
          <cell r="E291" t="str">
            <v>27</v>
          </cell>
          <cell r="F291">
            <v>44305</v>
          </cell>
          <cell r="J291" t="str">
            <v>27</v>
          </cell>
          <cell r="K291">
            <v>44336</v>
          </cell>
        </row>
        <row r="292">
          <cell r="E292" t="str">
            <v>28</v>
          </cell>
          <cell r="F292">
            <v>44305</v>
          </cell>
          <cell r="J292" t="str">
            <v>28</v>
          </cell>
          <cell r="K292">
            <v>44336</v>
          </cell>
        </row>
        <row r="293">
          <cell r="E293" t="str">
            <v>29</v>
          </cell>
          <cell r="F293">
            <v>44305</v>
          </cell>
          <cell r="J293" t="str">
            <v>29</v>
          </cell>
          <cell r="K293">
            <v>44336</v>
          </cell>
        </row>
        <row r="294">
          <cell r="E294" t="str">
            <v>30</v>
          </cell>
          <cell r="F294">
            <v>44305</v>
          </cell>
          <cell r="J294" t="str">
            <v>30</v>
          </cell>
          <cell r="K294">
            <v>44336</v>
          </cell>
        </row>
        <row r="295">
          <cell r="E295" t="str">
            <v>31</v>
          </cell>
          <cell r="F295">
            <v>44306</v>
          </cell>
          <cell r="J295" t="str">
            <v>31</v>
          </cell>
          <cell r="K295">
            <v>44337</v>
          </cell>
        </row>
        <row r="296">
          <cell r="E296" t="str">
            <v>32</v>
          </cell>
          <cell r="F296">
            <v>44306</v>
          </cell>
          <cell r="J296" t="str">
            <v>32</v>
          </cell>
          <cell r="K296">
            <v>44337</v>
          </cell>
        </row>
        <row r="297">
          <cell r="E297" t="str">
            <v>33</v>
          </cell>
          <cell r="F297">
            <v>44306</v>
          </cell>
          <cell r="J297" t="str">
            <v>33</v>
          </cell>
          <cell r="K297">
            <v>44337</v>
          </cell>
        </row>
        <row r="298">
          <cell r="E298" t="str">
            <v>34</v>
          </cell>
          <cell r="F298">
            <v>44306</v>
          </cell>
          <cell r="J298" t="str">
            <v>34</v>
          </cell>
          <cell r="K298">
            <v>44337</v>
          </cell>
        </row>
        <row r="299">
          <cell r="E299" t="str">
            <v>35</v>
          </cell>
          <cell r="F299">
            <v>44306</v>
          </cell>
          <cell r="J299" t="str">
            <v>35</v>
          </cell>
          <cell r="K299">
            <v>44337</v>
          </cell>
        </row>
        <row r="300">
          <cell r="E300" t="str">
            <v>36</v>
          </cell>
          <cell r="F300">
            <v>44307</v>
          </cell>
          <cell r="J300" t="str">
            <v>36</v>
          </cell>
          <cell r="K300">
            <v>44337</v>
          </cell>
        </row>
        <row r="301">
          <cell r="E301" t="str">
            <v>37</v>
          </cell>
          <cell r="F301">
            <v>44307</v>
          </cell>
          <cell r="J301" t="str">
            <v>37</v>
          </cell>
          <cell r="K301">
            <v>44337</v>
          </cell>
        </row>
        <row r="302">
          <cell r="E302" t="str">
            <v>38</v>
          </cell>
          <cell r="F302">
            <v>44307</v>
          </cell>
          <cell r="J302" t="str">
            <v>38</v>
          </cell>
          <cell r="K302">
            <v>44337</v>
          </cell>
        </row>
        <row r="303">
          <cell r="E303" t="str">
            <v>39</v>
          </cell>
          <cell r="F303">
            <v>44307</v>
          </cell>
          <cell r="J303" t="str">
            <v>39</v>
          </cell>
          <cell r="K303">
            <v>44337</v>
          </cell>
        </row>
        <row r="304">
          <cell r="E304" t="str">
            <v>40</v>
          </cell>
          <cell r="F304">
            <v>44307</v>
          </cell>
          <cell r="J304" t="str">
            <v>40</v>
          </cell>
          <cell r="K304">
            <v>44337</v>
          </cell>
        </row>
        <row r="305">
          <cell r="E305" t="str">
            <v>41</v>
          </cell>
          <cell r="F305">
            <v>44308</v>
          </cell>
          <cell r="J305" t="str">
            <v>41</v>
          </cell>
          <cell r="K305">
            <v>44340</v>
          </cell>
        </row>
        <row r="306">
          <cell r="E306" t="str">
            <v>42</v>
          </cell>
          <cell r="F306">
            <v>44308</v>
          </cell>
          <cell r="J306" t="str">
            <v>42</v>
          </cell>
          <cell r="K306">
            <v>44340</v>
          </cell>
        </row>
        <row r="307">
          <cell r="E307" t="str">
            <v>43</v>
          </cell>
          <cell r="F307">
            <v>44308</v>
          </cell>
          <cell r="J307" t="str">
            <v>43</v>
          </cell>
          <cell r="K307">
            <v>44340</v>
          </cell>
        </row>
        <row r="308">
          <cell r="E308" t="str">
            <v>44</v>
          </cell>
          <cell r="F308">
            <v>44308</v>
          </cell>
          <cell r="J308" t="str">
            <v>44</v>
          </cell>
          <cell r="K308">
            <v>44340</v>
          </cell>
        </row>
        <row r="309">
          <cell r="E309" t="str">
            <v>45</v>
          </cell>
          <cell r="F309">
            <v>44308</v>
          </cell>
          <cell r="J309" t="str">
            <v>45</v>
          </cell>
          <cell r="K309">
            <v>44340</v>
          </cell>
        </row>
        <row r="310">
          <cell r="E310" t="str">
            <v>46</v>
          </cell>
          <cell r="F310">
            <v>44309</v>
          </cell>
          <cell r="J310" t="str">
            <v>46</v>
          </cell>
          <cell r="K310">
            <v>44340</v>
          </cell>
        </row>
        <row r="311">
          <cell r="E311" t="str">
            <v>47</v>
          </cell>
          <cell r="F311">
            <v>44309</v>
          </cell>
          <cell r="J311" t="str">
            <v>47</v>
          </cell>
          <cell r="K311">
            <v>44340</v>
          </cell>
        </row>
        <row r="312">
          <cell r="E312" t="str">
            <v>48</v>
          </cell>
          <cell r="F312">
            <v>44309</v>
          </cell>
          <cell r="J312" t="str">
            <v>48</v>
          </cell>
          <cell r="K312">
            <v>44340</v>
          </cell>
        </row>
        <row r="313">
          <cell r="E313" t="str">
            <v>49</v>
          </cell>
          <cell r="F313">
            <v>44309</v>
          </cell>
          <cell r="J313" t="str">
            <v>49</v>
          </cell>
          <cell r="K313">
            <v>44340</v>
          </cell>
        </row>
        <row r="314">
          <cell r="E314" t="str">
            <v>50</v>
          </cell>
          <cell r="F314">
            <v>44309</v>
          </cell>
          <cell r="J314" t="str">
            <v>50</v>
          </cell>
          <cell r="K314">
            <v>44340</v>
          </cell>
        </row>
        <row r="315">
          <cell r="E315" t="str">
            <v>51</v>
          </cell>
          <cell r="F315">
            <v>44312</v>
          </cell>
          <cell r="J315" t="str">
            <v>51</v>
          </cell>
          <cell r="K315">
            <v>44341</v>
          </cell>
        </row>
        <row r="316">
          <cell r="E316" t="str">
            <v>52</v>
          </cell>
          <cell r="F316">
            <v>44312</v>
          </cell>
          <cell r="J316" t="str">
            <v>52</v>
          </cell>
          <cell r="K316">
            <v>44341</v>
          </cell>
        </row>
        <row r="317">
          <cell r="E317" t="str">
            <v>53</v>
          </cell>
          <cell r="F317">
            <v>44312</v>
          </cell>
          <cell r="J317" t="str">
            <v>53</v>
          </cell>
          <cell r="K317">
            <v>44341</v>
          </cell>
        </row>
        <row r="318">
          <cell r="E318" t="str">
            <v>54</v>
          </cell>
          <cell r="F318">
            <v>44312</v>
          </cell>
          <cell r="J318" t="str">
            <v>54</v>
          </cell>
          <cell r="K318">
            <v>44341</v>
          </cell>
        </row>
        <row r="319">
          <cell r="E319" t="str">
            <v>55</v>
          </cell>
          <cell r="F319">
            <v>44312</v>
          </cell>
          <cell r="J319" t="str">
            <v>55</v>
          </cell>
          <cell r="K319">
            <v>44341</v>
          </cell>
        </row>
        <row r="320">
          <cell r="E320" t="str">
            <v>56</v>
          </cell>
          <cell r="F320">
            <v>44313</v>
          </cell>
          <cell r="J320" t="str">
            <v>56</v>
          </cell>
          <cell r="K320">
            <v>44341</v>
          </cell>
        </row>
        <row r="321">
          <cell r="E321" t="str">
            <v>57</v>
          </cell>
          <cell r="F321">
            <v>44313</v>
          </cell>
          <cell r="J321" t="str">
            <v>57</v>
          </cell>
          <cell r="K321">
            <v>44341</v>
          </cell>
        </row>
        <row r="322">
          <cell r="E322" t="str">
            <v>58</v>
          </cell>
          <cell r="F322">
            <v>44313</v>
          </cell>
          <cell r="J322" t="str">
            <v>58</v>
          </cell>
          <cell r="K322">
            <v>44341</v>
          </cell>
        </row>
        <row r="323">
          <cell r="E323" t="str">
            <v>59</v>
          </cell>
          <cell r="F323">
            <v>44313</v>
          </cell>
          <cell r="J323" t="str">
            <v>59</v>
          </cell>
          <cell r="K323">
            <v>44341</v>
          </cell>
        </row>
        <row r="324">
          <cell r="E324" t="str">
            <v>60</v>
          </cell>
          <cell r="F324">
            <v>44313</v>
          </cell>
          <cell r="J324" t="str">
            <v>60</v>
          </cell>
          <cell r="K324">
            <v>44341</v>
          </cell>
        </row>
        <row r="325">
          <cell r="E325" t="str">
            <v>61</v>
          </cell>
          <cell r="F325">
            <v>44314</v>
          </cell>
          <cell r="J325" t="str">
            <v>61</v>
          </cell>
          <cell r="K325">
            <v>44342</v>
          </cell>
        </row>
        <row r="326">
          <cell r="E326" t="str">
            <v>62</v>
          </cell>
          <cell r="F326">
            <v>44314</v>
          </cell>
          <cell r="J326" t="str">
            <v>62</v>
          </cell>
          <cell r="K326">
            <v>44342</v>
          </cell>
        </row>
        <row r="327">
          <cell r="E327" t="str">
            <v>63</v>
          </cell>
          <cell r="F327">
            <v>44314</v>
          </cell>
          <cell r="J327" t="str">
            <v>63</v>
          </cell>
          <cell r="K327">
            <v>44342</v>
          </cell>
        </row>
        <row r="328">
          <cell r="E328" t="str">
            <v>64</v>
          </cell>
          <cell r="F328">
            <v>44314</v>
          </cell>
          <cell r="J328" t="str">
            <v>64</v>
          </cell>
          <cell r="K328">
            <v>44342</v>
          </cell>
        </row>
        <row r="329">
          <cell r="E329" t="str">
            <v>65</v>
          </cell>
          <cell r="F329">
            <v>44314</v>
          </cell>
          <cell r="J329" t="str">
            <v>65</v>
          </cell>
          <cell r="K329">
            <v>44342</v>
          </cell>
        </row>
        <row r="330">
          <cell r="E330" t="str">
            <v>66</v>
          </cell>
          <cell r="F330">
            <v>44315</v>
          </cell>
          <cell r="J330" t="str">
            <v>66</v>
          </cell>
          <cell r="K330">
            <v>44342</v>
          </cell>
        </row>
        <row r="331">
          <cell r="E331" t="str">
            <v>67</v>
          </cell>
          <cell r="F331">
            <v>44315</v>
          </cell>
          <cell r="J331" t="str">
            <v>67</v>
          </cell>
          <cell r="K331">
            <v>44342</v>
          </cell>
        </row>
        <row r="332">
          <cell r="E332" t="str">
            <v>68</v>
          </cell>
          <cell r="F332">
            <v>44315</v>
          </cell>
          <cell r="J332" t="str">
            <v>68</v>
          </cell>
          <cell r="K332">
            <v>44342</v>
          </cell>
        </row>
        <row r="333">
          <cell r="E333" t="str">
            <v>69</v>
          </cell>
          <cell r="F333">
            <v>44315</v>
          </cell>
          <cell r="J333" t="str">
            <v>69</v>
          </cell>
          <cell r="K333">
            <v>44342</v>
          </cell>
        </row>
        <row r="334">
          <cell r="E334" t="str">
            <v>70</v>
          </cell>
          <cell r="F334">
            <v>44315</v>
          </cell>
          <cell r="J334" t="str">
            <v>70</v>
          </cell>
          <cell r="K334">
            <v>44342</v>
          </cell>
        </row>
        <row r="335">
          <cell r="E335" t="str">
            <v>71</v>
          </cell>
          <cell r="F335">
            <v>44316</v>
          </cell>
          <cell r="J335" t="str">
            <v>71</v>
          </cell>
          <cell r="K335">
            <v>44343</v>
          </cell>
        </row>
        <row r="336">
          <cell r="E336" t="str">
            <v>72</v>
          </cell>
          <cell r="F336">
            <v>44316</v>
          </cell>
          <cell r="J336" t="str">
            <v>72</v>
          </cell>
          <cell r="K336">
            <v>44343</v>
          </cell>
        </row>
        <row r="337">
          <cell r="E337" t="str">
            <v>73</v>
          </cell>
          <cell r="F337">
            <v>44316</v>
          </cell>
          <cell r="J337" t="str">
            <v>73</v>
          </cell>
          <cell r="K337">
            <v>44343</v>
          </cell>
        </row>
        <row r="338">
          <cell r="E338" t="str">
            <v>74</v>
          </cell>
          <cell r="F338">
            <v>44316</v>
          </cell>
          <cell r="J338" t="str">
            <v>74</v>
          </cell>
          <cell r="K338">
            <v>44343</v>
          </cell>
        </row>
        <row r="339">
          <cell r="E339" t="str">
            <v>75</v>
          </cell>
          <cell r="F339">
            <v>44316</v>
          </cell>
          <cell r="J339" t="str">
            <v>75</v>
          </cell>
          <cell r="K339">
            <v>44343</v>
          </cell>
        </row>
        <row r="340">
          <cell r="E340" t="str">
            <v>76</v>
          </cell>
          <cell r="F340">
            <v>44319</v>
          </cell>
          <cell r="J340" t="str">
            <v>76</v>
          </cell>
          <cell r="K340">
            <v>44343</v>
          </cell>
        </row>
        <row r="341">
          <cell r="E341" t="str">
            <v>77</v>
          </cell>
          <cell r="F341">
            <v>44319</v>
          </cell>
          <cell r="J341" t="str">
            <v>77</v>
          </cell>
          <cell r="K341">
            <v>44343</v>
          </cell>
        </row>
        <row r="342">
          <cell r="E342" t="str">
            <v>78</v>
          </cell>
          <cell r="F342">
            <v>44319</v>
          </cell>
          <cell r="J342" t="str">
            <v>78</v>
          </cell>
          <cell r="K342">
            <v>44343</v>
          </cell>
        </row>
        <row r="343">
          <cell r="E343" t="str">
            <v>79</v>
          </cell>
          <cell r="F343">
            <v>44319</v>
          </cell>
          <cell r="J343" t="str">
            <v>79</v>
          </cell>
          <cell r="K343">
            <v>44343</v>
          </cell>
        </row>
        <row r="344">
          <cell r="E344" t="str">
            <v>80</v>
          </cell>
          <cell r="F344">
            <v>44319</v>
          </cell>
          <cell r="J344" t="str">
            <v>80</v>
          </cell>
          <cell r="K344">
            <v>44343</v>
          </cell>
        </row>
        <row r="345">
          <cell r="E345" t="str">
            <v>81</v>
          </cell>
          <cell r="F345">
            <v>44320</v>
          </cell>
          <cell r="J345" t="str">
            <v>81</v>
          </cell>
          <cell r="K345">
            <v>44344</v>
          </cell>
        </row>
        <row r="346">
          <cell r="E346" t="str">
            <v>82</v>
          </cell>
          <cell r="F346">
            <v>44320</v>
          </cell>
          <cell r="J346" t="str">
            <v>82</v>
          </cell>
          <cell r="K346">
            <v>44344</v>
          </cell>
        </row>
        <row r="347">
          <cell r="E347" t="str">
            <v>83</v>
          </cell>
          <cell r="F347">
            <v>44320</v>
          </cell>
          <cell r="J347" t="str">
            <v>83</v>
          </cell>
          <cell r="K347">
            <v>44344</v>
          </cell>
        </row>
        <row r="348">
          <cell r="E348" t="str">
            <v>84</v>
          </cell>
          <cell r="F348">
            <v>44320</v>
          </cell>
          <cell r="J348" t="str">
            <v>84</v>
          </cell>
          <cell r="K348">
            <v>44344</v>
          </cell>
        </row>
        <row r="349">
          <cell r="E349" t="str">
            <v>85</v>
          </cell>
          <cell r="F349">
            <v>44320</v>
          </cell>
          <cell r="J349" t="str">
            <v>85</v>
          </cell>
          <cell r="K349">
            <v>44344</v>
          </cell>
        </row>
        <row r="350">
          <cell r="E350" t="str">
            <v>86</v>
          </cell>
          <cell r="F350">
            <v>44321</v>
          </cell>
          <cell r="J350" t="str">
            <v>86</v>
          </cell>
          <cell r="K350">
            <v>44344</v>
          </cell>
        </row>
        <row r="351">
          <cell r="E351" t="str">
            <v>87</v>
          </cell>
          <cell r="F351">
            <v>44321</v>
          </cell>
          <cell r="J351" t="str">
            <v>87</v>
          </cell>
          <cell r="K351">
            <v>44344</v>
          </cell>
        </row>
        <row r="352">
          <cell r="E352" t="str">
            <v>88</v>
          </cell>
          <cell r="F352">
            <v>44321</v>
          </cell>
          <cell r="J352" t="str">
            <v>88</v>
          </cell>
          <cell r="K352">
            <v>44344</v>
          </cell>
        </row>
        <row r="353">
          <cell r="E353" t="str">
            <v>89</v>
          </cell>
          <cell r="F353">
            <v>44321</v>
          </cell>
          <cell r="J353" t="str">
            <v>89</v>
          </cell>
          <cell r="K353">
            <v>44344</v>
          </cell>
        </row>
        <row r="354">
          <cell r="E354" t="str">
            <v>90</v>
          </cell>
          <cell r="F354">
            <v>44321</v>
          </cell>
          <cell r="J354" t="str">
            <v>90</v>
          </cell>
          <cell r="K354">
            <v>44344</v>
          </cell>
        </row>
        <row r="355">
          <cell r="E355" t="str">
            <v>91</v>
          </cell>
          <cell r="F355">
            <v>44322</v>
          </cell>
          <cell r="J355" t="str">
            <v>91</v>
          </cell>
          <cell r="K355">
            <v>44347</v>
          </cell>
        </row>
        <row r="356">
          <cell r="E356" t="str">
            <v>92</v>
          </cell>
          <cell r="F356">
            <v>44322</v>
          </cell>
          <cell r="J356" t="str">
            <v>92</v>
          </cell>
          <cell r="K356">
            <v>44347</v>
          </cell>
        </row>
        <row r="357">
          <cell r="E357" t="str">
            <v>93</v>
          </cell>
          <cell r="F357">
            <v>44322</v>
          </cell>
          <cell r="J357" t="str">
            <v>93</v>
          </cell>
          <cell r="K357">
            <v>44347</v>
          </cell>
        </row>
        <row r="358">
          <cell r="E358" t="str">
            <v>94</v>
          </cell>
          <cell r="F358">
            <v>44322</v>
          </cell>
          <cell r="J358" t="str">
            <v>94</v>
          </cell>
          <cell r="K358">
            <v>44347</v>
          </cell>
        </row>
        <row r="359">
          <cell r="E359" t="str">
            <v>95</v>
          </cell>
          <cell r="F359">
            <v>44322</v>
          </cell>
          <cell r="J359" t="str">
            <v>95</v>
          </cell>
          <cell r="K359">
            <v>44347</v>
          </cell>
        </row>
        <row r="360">
          <cell r="E360" t="str">
            <v>96</v>
          </cell>
          <cell r="F360">
            <v>44323</v>
          </cell>
          <cell r="J360" t="str">
            <v>96</v>
          </cell>
          <cell r="K360">
            <v>44347</v>
          </cell>
        </row>
        <row r="361">
          <cell r="E361" t="str">
            <v>97</v>
          </cell>
          <cell r="F361">
            <v>44323</v>
          </cell>
          <cell r="J361" t="str">
            <v>97</v>
          </cell>
          <cell r="K361">
            <v>44347</v>
          </cell>
        </row>
        <row r="362">
          <cell r="E362" t="str">
            <v>98</v>
          </cell>
          <cell r="F362">
            <v>44323</v>
          </cell>
          <cell r="J362" t="str">
            <v>98</v>
          </cell>
          <cell r="K362">
            <v>44347</v>
          </cell>
        </row>
        <row r="363">
          <cell r="E363" t="str">
            <v>99</v>
          </cell>
          <cell r="F363">
            <v>44323</v>
          </cell>
          <cell r="J363" t="str">
            <v>99</v>
          </cell>
          <cell r="K363">
            <v>44347</v>
          </cell>
        </row>
        <row r="364">
          <cell r="E364" t="str">
            <v>00</v>
          </cell>
          <cell r="F364">
            <v>44323</v>
          </cell>
          <cell r="J364" t="str">
            <v>00</v>
          </cell>
          <cell r="K364">
            <v>44347</v>
          </cell>
        </row>
        <row r="368">
          <cell r="E368" t="str">
            <v>01</v>
          </cell>
          <cell r="F368">
            <v>44351</v>
          </cell>
          <cell r="J368" t="str">
            <v>01</v>
          </cell>
          <cell r="K368">
            <v>44368</v>
          </cell>
        </row>
        <row r="369">
          <cell r="E369" t="str">
            <v>02</v>
          </cell>
          <cell r="F369">
            <v>44351</v>
          </cell>
          <cell r="J369" t="str">
            <v>02</v>
          </cell>
          <cell r="K369">
            <v>44368</v>
          </cell>
        </row>
        <row r="370">
          <cell r="E370" t="str">
            <v>03</v>
          </cell>
          <cell r="F370">
            <v>44351</v>
          </cell>
          <cell r="J370" t="str">
            <v>03</v>
          </cell>
          <cell r="K370">
            <v>44368</v>
          </cell>
        </row>
        <row r="371">
          <cell r="E371" t="str">
            <v>04</v>
          </cell>
          <cell r="F371">
            <v>44351</v>
          </cell>
          <cell r="J371" t="str">
            <v>04</v>
          </cell>
          <cell r="K371">
            <v>44368</v>
          </cell>
        </row>
        <row r="372">
          <cell r="E372" t="str">
            <v>05</v>
          </cell>
          <cell r="F372">
            <v>44351</v>
          </cell>
          <cell r="J372" t="str">
            <v>05</v>
          </cell>
          <cell r="K372">
            <v>44368</v>
          </cell>
        </row>
        <row r="373">
          <cell r="E373" t="str">
            <v>06</v>
          </cell>
          <cell r="F373">
            <v>44351</v>
          </cell>
          <cell r="J373" t="str">
            <v>06</v>
          </cell>
          <cell r="K373">
            <v>44368</v>
          </cell>
        </row>
        <row r="374">
          <cell r="E374" t="str">
            <v>07</v>
          </cell>
          <cell r="F374">
            <v>44351</v>
          </cell>
          <cell r="J374" t="str">
            <v>07</v>
          </cell>
          <cell r="K374">
            <v>44368</v>
          </cell>
        </row>
        <row r="375">
          <cell r="E375" t="str">
            <v>08</v>
          </cell>
          <cell r="F375">
            <v>44351</v>
          </cell>
          <cell r="J375" t="str">
            <v>08</v>
          </cell>
          <cell r="K375">
            <v>44368</v>
          </cell>
        </row>
        <row r="376">
          <cell r="E376" t="str">
            <v>09</v>
          </cell>
          <cell r="F376">
            <v>44351</v>
          </cell>
          <cell r="J376" t="str">
            <v>09</v>
          </cell>
          <cell r="K376">
            <v>44368</v>
          </cell>
        </row>
        <row r="377">
          <cell r="E377" t="str">
            <v>10</v>
          </cell>
          <cell r="F377">
            <v>44351</v>
          </cell>
          <cell r="J377" t="str">
            <v>10</v>
          </cell>
          <cell r="K377">
            <v>44368</v>
          </cell>
        </row>
        <row r="378">
          <cell r="E378" t="str">
            <v>11</v>
          </cell>
          <cell r="F378">
            <v>44351</v>
          </cell>
          <cell r="J378" t="str">
            <v>11</v>
          </cell>
          <cell r="K378">
            <v>44368</v>
          </cell>
        </row>
        <row r="379">
          <cell r="E379" t="str">
            <v>12</v>
          </cell>
          <cell r="F379">
            <v>44351</v>
          </cell>
          <cell r="J379" t="str">
            <v>12</v>
          </cell>
          <cell r="K379">
            <v>44368</v>
          </cell>
        </row>
        <row r="380">
          <cell r="E380" t="str">
            <v>13</v>
          </cell>
          <cell r="F380">
            <v>44351</v>
          </cell>
          <cell r="J380" t="str">
            <v>13</v>
          </cell>
          <cell r="K380">
            <v>44368</v>
          </cell>
        </row>
        <row r="381">
          <cell r="E381" t="str">
            <v>14</v>
          </cell>
          <cell r="F381">
            <v>44351</v>
          </cell>
          <cell r="J381" t="str">
            <v>14</v>
          </cell>
          <cell r="K381">
            <v>44368</v>
          </cell>
        </row>
        <row r="382">
          <cell r="E382" t="str">
            <v>15</v>
          </cell>
          <cell r="F382">
            <v>44351</v>
          </cell>
          <cell r="J382" t="str">
            <v>15</v>
          </cell>
          <cell r="K382">
            <v>44368</v>
          </cell>
        </row>
        <row r="383">
          <cell r="E383" t="str">
            <v>16</v>
          </cell>
          <cell r="F383">
            <v>44351</v>
          </cell>
          <cell r="J383" t="str">
            <v>16</v>
          </cell>
          <cell r="K383">
            <v>44368</v>
          </cell>
        </row>
        <row r="384">
          <cell r="E384" t="str">
            <v>17</v>
          </cell>
          <cell r="F384">
            <v>44351</v>
          </cell>
          <cell r="J384" t="str">
            <v>17</v>
          </cell>
          <cell r="K384">
            <v>44368</v>
          </cell>
        </row>
        <row r="385">
          <cell r="E385" t="str">
            <v>18</v>
          </cell>
          <cell r="F385">
            <v>44351</v>
          </cell>
          <cell r="J385" t="str">
            <v>18</v>
          </cell>
          <cell r="K385">
            <v>44368</v>
          </cell>
        </row>
        <row r="386">
          <cell r="E386" t="str">
            <v>19</v>
          </cell>
          <cell r="F386">
            <v>44351</v>
          </cell>
          <cell r="J386" t="str">
            <v>19</v>
          </cell>
          <cell r="K386">
            <v>44368</v>
          </cell>
        </row>
        <row r="387">
          <cell r="E387" t="str">
            <v>20</v>
          </cell>
          <cell r="F387">
            <v>44351</v>
          </cell>
          <cell r="J387" t="str">
            <v>20</v>
          </cell>
          <cell r="K387">
            <v>44368</v>
          </cell>
        </row>
        <row r="388">
          <cell r="E388" t="str">
            <v>21</v>
          </cell>
          <cell r="F388">
            <v>44355</v>
          </cell>
          <cell r="J388" t="str">
            <v>21</v>
          </cell>
          <cell r="K388">
            <v>44369</v>
          </cell>
        </row>
        <row r="389">
          <cell r="E389" t="str">
            <v>22</v>
          </cell>
          <cell r="F389">
            <v>44355</v>
          </cell>
          <cell r="J389" t="str">
            <v>22</v>
          </cell>
          <cell r="K389">
            <v>44369</v>
          </cell>
        </row>
        <row r="390">
          <cell r="E390" t="str">
            <v>23</v>
          </cell>
          <cell r="F390">
            <v>44355</v>
          </cell>
          <cell r="J390" t="str">
            <v>23</v>
          </cell>
          <cell r="K390">
            <v>44369</v>
          </cell>
        </row>
        <row r="391">
          <cell r="E391" t="str">
            <v>24</v>
          </cell>
          <cell r="F391">
            <v>44355</v>
          </cell>
          <cell r="J391" t="str">
            <v>24</v>
          </cell>
          <cell r="K391">
            <v>44369</v>
          </cell>
        </row>
        <row r="392">
          <cell r="E392" t="str">
            <v>25</v>
          </cell>
          <cell r="F392">
            <v>44355</v>
          </cell>
          <cell r="J392" t="str">
            <v>25</v>
          </cell>
          <cell r="K392">
            <v>44369</v>
          </cell>
        </row>
        <row r="393">
          <cell r="E393" t="str">
            <v>26</v>
          </cell>
          <cell r="F393">
            <v>44355</v>
          </cell>
          <cell r="J393" t="str">
            <v>26</v>
          </cell>
          <cell r="K393">
            <v>44369</v>
          </cell>
        </row>
        <row r="394">
          <cell r="E394" t="str">
            <v>27</v>
          </cell>
          <cell r="F394">
            <v>44355</v>
          </cell>
          <cell r="J394" t="str">
            <v>27</v>
          </cell>
          <cell r="K394">
            <v>44369</v>
          </cell>
        </row>
        <row r="395">
          <cell r="E395" t="str">
            <v>28</v>
          </cell>
          <cell r="F395">
            <v>44355</v>
          </cell>
          <cell r="J395" t="str">
            <v>28</v>
          </cell>
          <cell r="K395">
            <v>44369</v>
          </cell>
        </row>
        <row r="396">
          <cell r="E396" t="str">
            <v>29</v>
          </cell>
          <cell r="F396">
            <v>44355</v>
          </cell>
          <cell r="J396" t="str">
            <v>29</v>
          </cell>
          <cell r="K396">
            <v>44369</v>
          </cell>
        </row>
        <row r="397">
          <cell r="E397" t="str">
            <v>30</v>
          </cell>
          <cell r="F397">
            <v>44355</v>
          </cell>
          <cell r="J397" t="str">
            <v>30</v>
          </cell>
          <cell r="K397">
            <v>44369</v>
          </cell>
        </row>
        <row r="398">
          <cell r="E398" t="str">
            <v>31</v>
          </cell>
          <cell r="F398">
            <v>44355</v>
          </cell>
          <cell r="J398" t="str">
            <v>31</v>
          </cell>
          <cell r="K398">
            <v>44369</v>
          </cell>
        </row>
        <row r="399">
          <cell r="E399" t="str">
            <v>32</v>
          </cell>
          <cell r="F399">
            <v>44355</v>
          </cell>
          <cell r="J399" t="str">
            <v>32</v>
          </cell>
          <cell r="K399">
            <v>44369</v>
          </cell>
        </row>
        <row r="400">
          <cell r="E400" t="str">
            <v>33</v>
          </cell>
          <cell r="F400">
            <v>44355</v>
          </cell>
          <cell r="J400" t="str">
            <v>33</v>
          </cell>
          <cell r="K400">
            <v>44369</v>
          </cell>
        </row>
        <row r="401">
          <cell r="E401" t="str">
            <v>34</v>
          </cell>
          <cell r="F401">
            <v>44355</v>
          </cell>
          <cell r="J401" t="str">
            <v>34</v>
          </cell>
          <cell r="K401">
            <v>44369</v>
          </cell>
        </row>
        <row r="402">
          <cell r="E402" t="str">
            <v>35</v>
          </cell>
          <cell r="F402">
            <v>44355</v>
          </cell>
          <cell r="J402" t="str">
            <v>35</v>
          </cell>
          <cell r="K402">
            <v>44369</v>
          </cell>
        </row>
        <row r="403">
          <cell r="E403" t="str">
            <v>36</v>
          </cell>
          <cell r="F403">
            <v>44355</v>
          </cell>
          <cell r="J403" t="str">
            <v>36</v>
          </cell>
          <cell r="K403">
            <v>44369</v>
          </cell>
        </row>
        <row r="404">
          <cell r="E404" t="str">
            <v>37</v>
          </cell>
          <cell r="F404">
            <v>44355</v>
          </cell>
          <cell r="J404" t="str">
            <v>37</v>
          </cell>
          <cell r="K404">
            <v>44369</v>
          </cell>
        </row>
        <row r="405">
          <cell r="E405" t="str">
            <v>38</v>
          </cell>
          <cell r="F405">
            <v>44355</v>
          </cell>
          <cell r="J405" t="str">
            <v>38</v>
          </cell>
          <cell r="K405">
            <v>44369</v>
          </cell>
        </row>
        <row r="406">
          <cell r="E406" t="str">
            <v>39</v>
          </cell>
          <cell r="F406">
            <v>44355</v>
          </cell>
          <cell r="J406" t="str">
            <v>39</v>
          </cell>
          <cell r="K406">
            <v>44369</v>
          </cell>
        </row>
        <row r="407">
          <cell r="E407" t="str">
            <v>40</v>
          </cell>
          <cell r="F407">
            <v>44355</v>
          </cell>
          <cell r="J407" t="str">
            <v>40</v>
          </cell>
          <cell r="K407">
            <v>44369</v>
          </cell>
        </row>
        <row r="408">
          <cell r="E408" t="str">
            <v>41</v>
          </cell>
          <cell r="F408">
            <v>44356</v>
          </cell>
          <cell r="J408" t="str">
            <v>41</v>
          </cell>
          <cell r="K408">
            <v>44370</v>
          </cell>
        </row>
        <row r="409">
          <cell r="E409" t="str">
            <v>42</v>
          </cell>
          <cell r="F409">
            <v>44356</v>
          </cell>
          <cell r="J409" t="str">
            <v>42</v>
          </cell>
          <cell r="K409">
            <v>44370</v>
          </cell>
        </row>
        <row r="410">
          <cell r="E410" t="str">
            <v>43</v>
          </cell>
          <cell r="F410">
            <v>44356</v>
          </cell>
          <cell r="J410" t="str">
            <v>43</v>
          </cell>
          <cell r="K410">
            <v>44370</v>
          </cell>
        </row>
        <row r="411">
          <cell r="E411" t="str">
            <v>44</v>
          </cell>
          <cell r="F411">
            <v>44356</v>
          </cell>
          <cell r="J411" t="str">
            <v>44</v>
          </cell>
          <cell r="K411">
            <v>44370</v>
          </cell>
        </row>
        <row r="412">
          <cell r="E412" t="str">
            <v>45</v>
          </cell>
          <cell r="F412">
            <v>44356</v>
          </cell>
          <cell r="J412" t="str">
            <v>45</v>
          </cell>
          <cell r="K412">
            <v>44370</v>
          </cell>
        </row>
        <row r="413">
          <cell r="E413" t="str">
            <v>46</v>
          </cell>
          <cell r="F413">
            <v>44356</v>
          </cell>
          <cell r="J413" t="str">
            <v>46</v>
          </cell>
          <cell r="K413">
            <v>44370</v>
          </cell>
        </row>
        <row r="414">
          <cell r="E414" t="str">
            <v>47</v>
          </cell>
          <cell r="F414">
            <v>44356</v>
          </cell>
          <cell r="J414" t="str">
            <v>47</v>
          </cell>
          <cell r="K414">
            <v>44370</v>
          </cell>
        </row>
        <row r="415">
          <cell r="E415" t="str">
            <v>48</v>
          </cell>
          <cell r="F415">
            <v>44356</v>
          </cell>
          <cell r="J415" t="str">
            <v>48</v>
          </cell>
          <cell r="K415">
            <v>44370</v>
          </cell>
        </row>
        <row r="416">
          <cell r="E416" t="str">
            <v>49</v>
          </cell>
          <cell r="F416">
            <v>44356</v>
          </cell>
          <cell r="J416" t="str">
            <v>49</v>
          </cell>
          <cell r="K416">
            <v>44370</v>
          </cell>
        </row>
        <row r="417">
          <cell r="E417" t="str">
            <v>50</v>
          </cell>
          <cell r="F417">
            <v>44356</v>
          </cell>
          <cell r="J417" t="str">
            <v>50</v>
          </cell>
          <cell r="K417">
            <v>44370</v>
          </cell>
        </row>
        <row r="418">
          <cell r="E418" t="str">
            <v>51</v>
          </cell>
          <cell r="F418">
            <v>44356</v>
          </cell>
          <cell r="J418" t="str">
            <v>51</v>
          </cell>
          <cell r="K418">
            <v>44370</v>
          </cell>
        </row>
        <row r="419">
          <cell r="E419" t="str">
            <v>52</v>
          </cell>
          <cell r="F419">
            <v>44356</v>
          </cell>
          <cell r="J419" t="str">
            <v>52</v>
          </cell>
          <cell r="K419">
            <v>44370</v>
          </cell>
        </row>
        <row r="420">
          <cell r="E420" t="str">
            <v>53</v>
          </cell>
          <cell r="F420">
            <v>44356</v>
          </cell>
          <cell r="J420" t="str">
            <v>53</v>
          </cell>
          <cell r="K420">
            <v>44370</v>
          </cell>
        </row>
        <row r="421">
          <cell r="E421" t="str">
            <v>54</v>
          </cell>
          <cell r="F421">
            <v>44356</v>
          </cell>
          <cell r="J421" t="str">
            <v>54</v>
          </cell>
          <cell r="K421">
            <v>44370</v>
          </cell>
        </row>
        <row r="422">
          <cell r="E422" t="str">
            <v>55</v>
          </cell>
          <cell r="F422">
            <v>44356</v>
          </cell>
          <cell r="J422" t="str">
            <v>55</v>
          </cell>
          <cell r="K422">
            <v>44370</v>
          </cell>
        </row>
        <row r="423">
          <cell r="E423" t="str">
            <v>56</v>
          </cell>
          <cell r="F423">
            <v>44356</v>
          </cell>
          <cell r="J423" t="str">
            <v>56</v>
          </cell>
          <cell r="K423">
            <v>44370</v>
          </cell>
        </row>
        <row r="424">
          <cell r="E424" t="str">
            <v>57</v>
          </cell>
          <cell r="F424">
            <v>44356</v>
          </cell>
          <cell r="J424" t="str">
            <v>57</v>
          </cell>
          <cell r="K424">
            <v>44370</v>
          </cell>
        </row>
        <row r="425">
          <cell r="E425" t="str">
            <v>58</v>
          </cell>
          <cell r="F425">
            <v>44356</v>
          </cell>
          <cell r="J425" t="str">
            <v>58</v>
          </cell>
          <cell r="K425">
            <v>44370</v>
          </cell>
        </row>
        <row r="426">
          <cell r="E426" t="str">
            <v>59</v>
          </cell>
          <cell r="F426">
            <v>44356</v>
          </cell>
          <cell r="J426" t="str">
            <v>59</v>
          </cell>
          <cell r="K426">
            <v>44370</v>
          </cell>
        </row>
        <row r="427">
          <cell r="E427" t="str">
            <v>60</v>
          </cell>
          <cell r="F427">
            <v>44356</v>
          </cell>
          <cell r="J427" t="str">
            <v>60</v>
          </cell>
          <cell r="K427">
            <v>44370</v>
          </cell>
        </row>
        <row r="428">
          <cell r="E428" t="str">
            <v>61</v>
          </cell>
          <cell r="F428">
            <v>44357</v>
          </cell>
          <cell r="J428" t="str">
            <v>61</v>
          </cell>
          <cell r="K428">
            <v>44371</v>
          </cell>
        </row>
        <row r="429">
          <cell r="E429" t="str">
            <v>62</v>
          </cell>
          <cell r="F429">
            <v>44357</v>
          </cell>
          <cell r="J429" t="str">
            <v>62</v>
          </cell>
          <cell r="K429">
            <v>44371</v>
          </cell>
        </row>
        <row r="430">
          <cell r="E430" t="str">
            <v>63</v>
          </cell>
          <cell r="F430">
            <v>44357</v>
          </cell>
          <cell r="J430" t="str">
            <v>63</v>
          </cell>
          <cell r="K430">
            <v>44371</v>
          </cell>
        </row>
        <row r="431">
          <cell r="E431" t="str">
            <v>64</v>
          </cell>
          <cell r="F431">
            <v>44357</v>
          </cell>
          <cell r="J431" t="str">
            <v>64</v>
          </cell>
          <cell r="K431">
            <v>44371</v>
          </cell>
        </row>
        <row r="432">
          <cell r="E432" t="str">
            <v>65</v>
          </cell>
          <cell r="F432">
            <v>44357</v>
          </cell>
          <cell r="J432" t="str">
            <v>65</v>
          </cell>
          <cell r="K432">
            <v>44371</v>
          </cell>
        </row>
        <row r="433">
          <cell r="E433" t="str">
            <v>66</v>
          </cell>
          <cell r="F433">
            <v>44357</v>
          </cell>
          <cell r="J433" t="str">
            <v>66</v>
          </cell>
          <cell r="K433">
            <v>44371</v>
          </cell>
        </row>
        <row r="434">
          <cell r="E434" t="str">
            <v>67</v>
          </cell>
          <cell r="F434">
            <v>44357</v>
          </cell>
          <cell r="J434" t="str">
            <v>67</v>
          </cell>
          <cell r="K434">
            <v>44371</v>
          </cell>
        </row>
        <row r="435">
          <cell r="E435" t="str">
            <v>68</v>
          </cell>
          <cell r="F435">
            <v>44357</v>
          </cell>
          <cell r="J435" t="str">
            <v>68</v>
          </cell>
          <cell r="K435">
            <v>44371</v>
          </cell>
        </row>
        <row r="436">
          <cell r="E436" t="str">
            <v>69</v>
          </cell>
          <cell r="F436">
            <v>44357</v>
          </cell>
          <cell r="J436" t="str">
            <v>69</v>
          </cell>
          <cell r="K436">
            <v>44371</v>
          </cell>
        </row>
        <row r="437">
          <cell r="E437" t="str">
            <v>70</v>
          </cell>
          <cell r="F437">
            <v>44357</v>
          </cell>
          <cell r="J437" t="str">
            <v>70</v>
          </cell>
          <cell r="K437">
            <v>44371</v>
          </cell>
        </row>
        <row r="438">
          <cell r="E438" t="str">
            <v>71</v>
          </cell>
          <cell r="F438">
            <v>44357</v>
          </cell>
          <cell r="J438" t="str">
            <v>71</v>
          </cell>
          <cell r="K438">
            <v>44371</v>
          </cell>
        </row>
        <row r="439">
          <cell r="E439" t="str">
            <v>72</v>
          </cell>
          <cell r="F439">
            <v>44357</v>
          </cell>
          <cell r="J439" t="str">
            <v>72</v>
          </cell>
          <cell r="K439">
            <v>44371</v>
          </cell>
        </row>
        <row r="440">
          <cell r="E440" t="str">
            <v>73</v>
          </cell>
          <cell r="F440">
            <v>44357</v>
          </cell>
          <cell r="J440" t="str">
            <v>73</v>
          </cell>
          <cell r="K440">
            <v>44371</v>
          </cell>
        </row>
        <row r="441">
          <cell r="E441" t="str">
            <v>74</v>
          </cell>
          <cell r="F441">
            <v>44357</v>
          </cell>
          <cell r="J441" t="str">
            <v>74</v>
          </cell>
          <cell r="K441">
            <v>44371</v>
          </cell>
        </row>
        <row r="442">
          <cell r="E442" t="str">
            <v>75</v>
          </cell>
          <cell r="F442">
            <v>44357</v>
          </cell>
          <cell r="J442" t="str">
            <v>75</v>
          </cell>
          <cell r="K442">
            <v>44371</v>
          </cell>
        </row>
        <row r="443">
          <cell r="E443" t="str">
            <v>76</v>
          </cell>
          <cell r="F443">
            <v>44357</v>
          </cell>
          <cell r="J443" t="str">
            <v>76</v>
          </cell>
          <cell r="K443">
            <v>44371</v>
          </cell>
        </row>
        <row r="444">
          <cell r="E444" t="str">
            <v>77</v>
          </cell>
          <cell r="F444">
            <v>44357</v>
          </cell>
          <cell r="J444" t="str">
            <v>77</v>
          </cell>
          <cell r="K444">
            <v>44371</v>
          </cell>
        </row>
        <row r="445">
          <cell r="E445" t="str">
            <v>78</v>
          </cell>
          <cell r="F445">
            <v>44357</v>
          </cell>
          <cell r="J445" t="str">
            <v>78</v>
          </cell>
          <cell r="K445">
            <v>44371</v>
          </cell>
        </row>
        <row r="446">
          <cell r="E446" t="str">
            <v>79</v>
          </cell>
          <cell r="F446">
            <v>44357</v>
          </cell>
          <cell r="J446" t="str">
            <v>79</v>
          </cell>
          <cell r="K446">
            <v>44371</v>
          </cell>
        </row>
        <row r="447">
          <cell r="E447" t="str">
            <v>80</v>
          </cell>
          <cell r="F447">
            <v>44357</v>
          </cell>
          <cell r="J447" t="str">
            <v>80</v>
          </cell>
          <cell r="K447">
            <v>44371</v>
          </cell>
        </row>
        <row r="448">
          <cell r="E448" t="str">
            <v>81</v>
          </cell>
          <cell r="F448">
            <v>44358</v>
          </cell>
          <cell r="J448" t="str">
            <v>81</v>
          </cell>
          <cell r="K448">
            <v>44372</v>
          </cell>
        </row>
        <row r="449">
          <cell r="E449" t="str">
            <v>82</v>
          </cell>
          <cell r="F449">
            <v>44358</v>
          </cell>
          <cell r="J449" t="str">
            <v>82</v>
          </cell>
          <cell r="K449">
            <v>44372</v>
          </cell>
        </row>
        <row r="450">
          <cell r="E450" t="str">
            <v>83</v>
          </cell>
          <cell r="F450">
            <v>44358</v>
          </cell>
          <cell r="J450" t="str">
            <v>83</v>
          </cell>
          <cell r="K450">
            <v>44372</v>
          </cell>
        </row>
        <row r="451">
          <cell r="E451" t="str">
            <v>84</v>
          </cell>
          <cell r="F451">
            <v>44358</v>
          </cell>
          <cell r="J451" t="str">
            <v>84</v>
          </cell>
          <cell r="K451">
            <v>44372</v>
          </cell>
        </row>
        <row r="452">
          <cell r="E452" t="str">
            <v>85</v>
          </cell>
          <cell r="F452">
            <v>44358</v>
          </cell>
          <cell r="J452" t="str">
            <v>85</v>
          </cell>
          <cell r="K452">
            <v>44372</v>
          </cell>
        </row>
        <row r="453">
          <cell r="E453" t="str">
            <v>86</v>
          </cell>
          <cell r="F453">
            <v>44358</v>
          </cell>
          <cell r="J453" t="str">
            <v>86</v>
          </cell>
          <cell r="K453">
            <v>44372</v>
          </cell>
        </row>
        <row r="454">
          <cell r="E454" t="str">
            <v>87</v>
          </cell>
          <cell r="F454">
            <v>44358</v>
          </cell>
          <cell r="J454" t="str">
            <v>87</v>
          </cell>
          <cell r="K454">
            <v>44372</v>
          </cell>
        </row>
        <row r="455">
          <cell r="E455" t="str">
            <v>88</v>
          </cell>
          <cell r="F455">
            <v>44358</v>
          </cell>
          <cell r="J455" t="str">
            <v>88</v>
          </cell>
          <cell r="K455">
            <v>44372</v>
          </cell>
        </row>
        <row r="456">
          <cell r="E456" t="str">
            <v>89</v>
          </cell>
          <cell r="F456">
            <v>44358</v>
          </cell>
          <cell r="J456" t="str">
            <v>89</v>
          </cell>
          <cell r="K456">
            <v>44372</v>
          </cell>
        </row>
        <row r="457">
          <cell r="E457" t="str">
            <v>90</v>
          </cell>
          <cell r="F457">
            <v>44358</v>
          </cell>
          <cell r="J457" t="str">
            <v>90</v>
          </cell>
          <cell r="K457">
            <v>44372</v>
          </cell>
        </row>
        <row r="458">
          <cell r="E458" t="str">
            <v>91</v>
          </cell>
          <cell r="F458">
            <v>44358</v>
          </cell>
          <cell r="J458" t="str">
            <v>91</v>
          </cell>
          <cell r="K458">
            <v>44372</v>
          </cell>
        </row>
        <row r="459">
          <cell r="E459" t="str">
            <v>92</v>
          </cell>
          <cell r="F459">
            <v>44358</v>
          </cell>
          <cell r="J459" t="str">
            <v>92</v>
          </cell>
          <cell r="K459">
            <v>44372</v>
          </cell>
        </row>
        <row r="460">
          <cell r="E460" t="str">
            <v>93</v>
          </cell>
          <cell r="F460">
            <v>44358</v>
          </cell>
          <cell r="J460" t="str">
            <v>93</v>
          </cell>
          <cell r="K460">
            <v>44372</v>
          </cell>
        </row>
        <row r="461">
          <cell r="E461" t="str">
            <v>94</v>
          </cell>
          <cell r="F461">
            <v>44358</v>
          </cell>
          <cell r="J461" t="str">
            <v>94</v>
          </cell>
          <cell r="K461">
            <v>44372</v>
          </cell>
        </row>
        <row r="462">
          <cell r="E462" t="str">
            <v>95</v>
          </cell>
          <cell r="F462">
            <v>44358</v>
          </cell>
          <cell r="J462" t="str">
            <v>95</v>
          </cell>
          <cell r="K462">
            <v>44372</v>
          </cell>
        </row>
        <row r="463">
          <cell r="E463" t="str">
            <v>96</v>
          </cell>
          <cell r="F463">
            <v>44358</v>
          </cell>
          <cell r="J463" t="str">
            <v>96</v>
          </cell>
          <cell r="K463">
            <v>44372</v>
          </cell>
        </row>
        <row r="464">
          <cell r="E464" t="str">
            <v>97</v>
          </cell>
          <cell r="F464">
            <v>44358</v>
          </cell>
          <cell r="J464" t="str">
            <v>97</v>
          </cell>
          <cell r="K464">
            <v>44372</v>
          </cell>
        </row>
        <row r="465">
          <cell r="E465" t="str">
            <v>98</v>
          </cell>
          <cell r="F465">
            <v>44358</v>
          </cell>
          <cell r="J465" t="str">
            <v>98</v>
          </cell>
          <cell r="K465">
            <v>44372</v>
          </cell>
        </row>
        <row r="466">
          <cell r="E466" t="str">
            <v>99</v>
          </cell>
          <cell r="F466">
            <v>44358</v>
          </cell>
          <cell r="J466" t="str">
            <v>99</v>
          </cell>
          <cell r="K466">
            <v>44372</v>
          </cell>
        </row>
        <row r="467">
          <cell r="E467" t="str">
            <v>00</v>
          </cell>
          <cell r="F467">
            <v>44358</v>
          </cell>
          <cell r="J467" t="str">
            <v>00</v>
          </cell>
          <cell r="K467">
            <v>44372</v>
          </cell>
        </row>
      </sheetData>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icio"/>
      <sheetName val="Indicadores"/>
      <sheetName val="PUC_Comerciantes_Gral."/>
      <sheetName val="BP_Año_2"/>
      <sheetName val="BP_Año_1"/>
      <sheetName val="BCE_GRAL"/>
      <sheetName val="PYG"/>
      <sheetName val="Variaciones"/>
      <sheetName val="Capital_Trabajo"/>
      <sheetName val="Flujo_Efectivo"/>
      <sheetName val="Cambios_Patrimonio"/>
      <sheetName val="Conciliacion_Patrimonio"/>
      <sheetName val="Notas_Estados_Financieros"/>
      <sheetName val="Certificacion"/>
      <sheetName val="Inf_ContableFinanciero"/>
      <sheetName val="PUC_NIIF"/>
      <sheetName val="BP_Diciembre"/>
      <sheetName val="Notas"/>
      <sheetName val="Presupuesto_Base"/>
      <sheetName val="PPTO_Proyect"/>
      <sheetName val="Parámetros"/>
      <sheetName val="Hoja_Indicadores"/>
      <sheetName val="KPI"/>
      <sheetName val="CMI"/>
      <sheetName val="Tendencias"/>
      <sheetName val="Ind_Gestion"/>
      <sheetName val="Indices Financieros"/>
      <sheetName val="IndicesDinámicos"/>
      <sheetName val="Indices de Liquidez"/>
      <sheetName val="Capital de Trabajo"/>
      <sheetName val="Razón Corriente"/>
      <sheetName val="Prueba Acida"/>
      <sheetName val="Rotación de Cuentas x Cobrar"/>
      <sheetName val="Rotación de Activo Total"/>
      <sheetName val="Rotación de Activos Fijos"/>
      <sheetName val="Rotación de Inventarios"/>
      <sheetName val="Edad de la Cartera"/>
      <sheetName val="Edad de los Inventarios"/>
      <sheetName val="Rotación Cuentas por Pagar"/>
      <sheetName val="Edad Cuentas por Pagar"/>
      <sheetName val="Indices de Endeudamiento"/>
      <sheetName val="Endeudamiento"/>
      <sheetName val="Propiedad de los Socios"/>
      <sheetName val="Relación Deuda a Patrimonio"/>
      <sheetName val="Rel. Deuda Largo Pzo a Patrimon"/>
      <sheetName val="Indices de Rentabilidad"/>
      <sheetName val="Indice Natural de Utilidad"/>
      <sheetName val="Indice Utilidad de Operación"/>
      <sheetName val="Indice Utilidad por Accion"/>
      <sheetName val="Rendimiento del Activo Total"/>
      <sheetName val="Rendimiento del Activo Fijo"/>
      <sheetName val="Rentabilidad del Patrimonio"/>
      <sheetName val="Rentabilidad Capital de Trabajo"/>
      <sheetName val="Fórmula de Dupont"/>
      <sheetName val="Dividendos por Acción"/>
      <sheetName val="Indices de Cobertura"/>
      <sheetName val="Cobertura de Intereses"/>
      <sheetName val="Cubrimiento Financiero"/>
      <sheetName val="Posición Defensiva"/>
      <sheetName val="Ana. Cuentas"/>
      <sheetName val="Analisis Gerencial"/>
      <sheetName val="Resumen General"/>
      <sheetName val="Resumen General Mes"/>
      <sheetName val="Plan de Cuentas (Colombia)"/>
      <sheetName val="Balance General AH"/>
      <sheetName val="Balance General AV"/>
      <sheetName val="Pérdidas y Ganancias AH"/>
      <sheetName val="Pérdidas y Ganancias AV"/>
      <sheetName val="PyG Mes Acumulado AH"/>
      <sheetName val="PyG Mes Acumulado AV"/>
      <sheetName val="Balance General Anual"/>
      <sheetName val="PyG Anual"/>
      <sheetName val="Estado de Cambio SF"/>
      <sheetName val="Flujo de Efectivos"/>
      <sheetName val="Estado de Cambio PT"/>
    </sheetNames>
    <sheetDataSet>
      <sheetData sheetId="0">
        <row r="12">
          <cell r="D12" t="str">
            <v xml:space="preserve">L_ Indices_ de_ Liquidez </v>
          </cell>
        </row>
        <row r="13">
          <cell r="D13" t="str">
            <v>E_Indices_de_Endeudamiento</v>
          </cell>
        </row>
        <row r="14">
          <cell r="D14" t="str">
            <v>R_Indices_de_Rentabilidad</v>
          </cell>
        </row>
        <row r="15">
          <cell r="D15" t="str">
            <v>C_Indices_de_Cobertura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DataSheet"/>
      <sheetName val="Datos"/>
      <sheetName val="DASHBOARD"/>
      <sheetName val="Calc"/>
      <sheetName val="Estado de Resultados"/>
    </sheetNames>
    <sheetDataSet>
      <sheetData sheetId="0"/>
      <sheetData sheetId="1">
        <row r="36">
          <cell r="C36" t="str">
            <v>ENERO</v>
          </cell>
        </row>
        <row r="37">
          <cell r="C37" t="str">
            <v>FEBRERO</v>
          </cell>
        </row>
        <row r="38">
          <cell r="C38" t="str">
            <v>MARZO</v>
          </cell>
        </row>
        <row r="39">
          <cell r="C39" t="str">
            <v>ABRIL</v>
          </cell>
        </row>
        <row r="40">
          <cell r="C40" t="str">
            <v>MAYO</v>
          </cell>
        </row>
        <row r="41">
          <cell r="C41" t="str">
            <v>JUNIO</v>
          </cell>
        </row>
        <row r="42">
          <cell r="C42" t="str">
            <v>JULIO</v>
          </cell>
        </row>
        <row r="43">
          <cell r="C43" t="str">
            <v>AGOSTO</v>
          </cell>
        </row>
        <row r="44">
          <cell r="C44" t="str">
            <v>SEPTIEMBRE</v>
          </cell>
        </row>
        <row r="45">
          <cell r="C45" t="str">
            <v>OCTUBRE</v>
          </cell>
        </row>
        <row r="46">
          <cell r="C46" t="str">
            <v>NOVIEMBRE</v>
          </cell>
        </row>
        <row r="47">
          <cell r="C47" t="str">
            <v>DICIEMBRE</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pageSetUpPr fitToPage="1"/>
  </sheetPr>
  <dimension ref="A1:DB181"/>
  <sheetViews>
    <sheetView showGridLines="0" view="pageBreakPreview" topLeftCell="A58" zoomScale="80" zoomScaleNormal="80" zoomScaleSheetLayoutView="80" workbookViewId="0">
      <selection activeCell="AL69" sqref="AL69:BM69"/>
    </sheetView>
  </sheetViews>
  <sheetFormatPr baseColWidth="10" defaultColWidth="0" defaultRowHeight="99" customHeight="1" x14ac:dyDescent="0.25"/>
  <cols>
    <col min="1" max="1" width="3.28515625" style="23" customWidth="1"/>
    <col min="2" max="2" width="2.85546875" style="26" customWidth="1"/>
    <col min="3" max="3" width="2.7109375" style="25" customWidth="1"/>
    <col min="4" max="4" width="4.7109375" style="25" customWidth="1"/>
    <col min="5" max="5" width="3" style="25" customWidth="1"/>
    <col min="6" max="7" width="2.7109375" style="25" customWidth="1"/>
    <col min="8" max="8" width="4.85546875" style="25" customWidth="1"/>
    <col min="9" max="12" width="4.7109375" style="25" customWidth="1"/>
    <col min="13" max="13" width="4.85546875" style="25" customWidth="1"/>
    <col min="14" max="15" width="5" style="25" customWidth="1"/>
    <col min="16" max="16" width="4.28515625" style="25" customWidth="1"/>
    <col min="17" max="17" width="8.42578125" style="25" customWidth="1"/>
    <col min="18" max="18" width="5.7109375" style="25" customWidth="1"/>
    <col min="19" max="19" width="6.28515625" style="25" customWidth="1"/>
    <col min="20" max="20" width="5.85546875" style="25" customWidth="1"/>
    <col min="21" max="21" width="4.42578125" style="25" customWidth="1"/>
    <col min="22" max="23" width="2.7109375" style="25" customWidth="1"/>
    <col min="24" max="24" width="4.42578125" style="25" customWidth="1"/>
    <col min="25" max="25" width="6.42578125" style="25" customWidth="1"/>
    <col min="26" max="26" width="6.140625" style="25" customWidth="1"/>
    <col min="27" max="27" width="4.42578125" style="25" customWidth="1"/>
    <col min="28" max="28" width="4.140625" style="43" hidden="1" customWidth="1"/>
    <col min="29" max="29" width="1.7109375" style="43" hidden="1" customWidth="1"/>
    <col min="30" max="30" width="1.7109375" style="43" customWidth="1"/>
    <col min="31" max="31" width="3" style="43" customWidth="1"/>
    <col min="32" max="32" width="5.140625" style="25" customWidth="1"/>
    <col min="33" max="33" width="5.85546875" style="25" customWidth="1"/>
    <col min="34" max="34" width="1.7109375" style="25" customWidth="1"/>
    <col min="35" max="35" width="3.140625" style="25" customWidth="1"/>
    <col min="36" max="36" width="1.7109375" style="25" customWidth="1"/>
    <col min="37" max="37" width="2.7109375" style="25" customWidth="1"/>
    <col min="38" max="38" width="4.42578125" style="25" customWidth="1"/>
    <col min="39" max="39" width="6.140625" style="25" customWidth="1"/>
    <col min="40" max="40" width="1.7109375" style="25" customWidth="1"/>
    <col min="41" max="41" width="3.85546875" style="25" customWidth="1"/>
    <col min="42" max="42" width="4.28515625" style="25" customWidth="1"/>
    <col min="43" max="44" width="1.7109375" style="25" customWidth="1"/>
    <col min="45" max="45" width="3.85546875" style="25" customWidth="1"/>
    <col min="46" max="46" width="6" style="25" customWidth="1"/>
    <col min="47" max="47" width="3.140625" style="25" customWidth="1"/>
    <col min="48" max="48" width="4.85546875" style="25" customWidth="1"/>
    <col min="49" max="49" width="5.7109375" style="25" customWidth="1"/>
    <col min="50" max="50" width="11.85546875" style="25" customWidth="1"/>
    <col min="51" max="51" width="0.140625" style="25" hidden="1" customWidth="1"/>
    <col min="52" max="53" width="5.140625" style="25" customWidth="1"/>
    <col min="54" max="54" width="0.42578125" style="25" customWidth="1"/>
    <col min="55" max="57" width="1.28515625" style="25" customWidth="1"/>
    <col min="58" max="58" width="4.7109375" style="25" customWidth="1"/>
    <col min="59" max="59" width="1.28515625" style="25" customWidth="1"/>
    <col min="60" max="60" width="4.140625" style="25" customWidth="1"/>
    <col min="61" max="61" width="0.7109375" style="25" hidden="1" customWidth="1"/>
    <col min="62" max="62" width="6.140625" style="25" customWidth="1"/>
    <col min="63" max="64" width="0.7109375" style="25" hidden="1" customWidth="1"/>
    <col min="65" max="65" width="6.42578125" style="25" customWidth="1"/>
    <col min="66" max="66" width="1.85546875" style="7" customWidth="1"/>
    <col min="67" max="74" width="5.140625" style="23" customWidth="1"/>
    <col min="75" max="106" width="7.42578125" style="23" customWidth="1"/>
    <col min="107" max="16384" width="1.7109375" style="23" hidden="1"/>
  </cols>
  <sheetData>
    <row r="1" spans="2:65" ht="15.75" customHeight="1" thickBot="1" x14ac:dyDescent="0.3">
      <c r="B1" s="22"/>
      <c r="C1" s="23"/>
      <c r="E1" s="23"/>
      <c r="F1" s="23"/>
      <c r="G1" s="23"/>
      <c r="H1" s="23"/>
      <c r="I1" s="23"/>
      <c r="J1" s="23"/>
      <c r="K1" s="23"/>
      <c r="L1" s="23"/>
      <c r="M1" s="23"/>
      <c r="N1" s="23"/>
      <c r="O1" s="23"/>
      <c r="P1" s="23"/>
      <c r="Q1" s="23"/>
      <c r="R1" s="23"/>
      <c r="S1" s="23"/>
      <c r="T1" s="23"/>
      <c r="U1" s="23"/>
      <c r="V1" s="23"/>
      <c r="W1" s="23"/>
      <c r="X1" s="23"/>
      <c r="Y1" s="23"/>
      <c r="Z1" s="23"/>
      <c r="AA1" s="23"/>
      <c r="AB1" s="24"/>
      <c r="AC1" s="24"/>
      <c r="AD1" s="24"/>
      <c r="AE1" s="24"/>
      <c r="AF1" s="23"/>
      <c r="AG1" s="23"/>
      <c r="AH1" s="23"/>
      <c r="AI1" s="23"/>
      <c r="AJ1" s="23"/>
      <c r="AK1" s="23"/>
      <c r="AL1" s="23"/>
      <c r="AM1" s="23"/>
      <c r="AN1" s="23"/>
      <c r="AO1" s="23"/>
      <c r="AP1" s="23"/>
      <c r="AQ1" s="23"/>
      <c r="AR1" s="23"/>
      <c r="AS1" s="7"/>
      <c r="AT1" s="7"/>
      <c r="AU1" s="7"/>
      <c r="AV1" s="7"/>
      <c r="AW1" s="7"/>
      <c r="AX1" s="7"/>
      <c r="AY1" s="7"/>
      <c r="AZ1" s="7"/>
      <c r="BA1" s="7"/>
      <c r="BB1" s="7"/>
      <c r="BC1" s="7"/>
      <c r="BD1" s="7"/>
      <c r="BE1" s="7"/>
      <c r="BF1" s="7"/>
      <c r="BG1" s="7"/>
      <c r="BH1" s="7"/>
      <c r="BI1" s="7"/>
      <c r="BJ1" s="7"/>
      <c r="BK1" s="7"/>
      <c r="BL1" s="7"/>
      <c r="BM1" s="7"/>
    </row>
    <row r="2" spans="2:65" ht="6.75" customHeight="1" x14ac:dyDescent="0.25">
      <c r="B2" s="79"/>
      <c r="C2" s="58"/>
      <c r="D2" s="58"/>
      <c r="E2" s="58"/>
      <c r="F2" s="58"/>
      <c r="G2" s="58"/>
      <c r="H2" s="58"/>
      <c r="I2" s="58"/>
      <c r="J2" s="58"/>
      <c r="K2" s="58"/>
      <c r="L2" s="58"/>
      <c r="M2" s="58"/>
      <c r="N2" s="58"/>
      <c r="O2" s="58"/>
      <c r="P2" s="92"/>
      <c r="Q2" s="59"/>
      <c r="R2" s="59"/>
      <c r="S2" s="59"/>
      <c r="T2" s="59"/>
      <c r="U2" s="59"/>
      <c r="V2" s="59"/>
      <c r="W2" s="59"/>
      <c r="X2" s="59"/>
      <c r="Y2" s="59"/>
      <c r="Z2" s="59"/>
      <c r="AA2" s="58"/>
      <c r="AB2" s="58"/>
      <c r="AC2" s="58"/>
      <c r="AD2" s="58"/>
      <c r="AE2" s="58"/>
      <c r="AF2" s="58"/>
      <c r="AG2" s="58"/>
      <c r="AH2" s="58"/>
      <c r="AI2" s="58"/>
      <c r="AJ2" s="58"/>
      <c r="AK2" s="58"/>
      <c r="AL2" s="58"/>
      <c r="AM2" s="58"/>
      <c r="AN2" s="58"/>
      <c r="AO2" s="58"/>
      <c r="AP2" s="58"/>
      <c r="AQ2" s="58"/>
      <c r="AR2" s="58"/>
      <c r="AS2" s="58"/>
      <c r="AT2" s="58"/>
      <c r="AU2" s="58"/>
      <c r="AV2" s="93"/>
      <c r="AW2" s="80"/>
      <c r="AX2" s="60"/>
      <c r="AY2" s="60"/>
      <c r="AZ2" s="182"/>
      <c r="BA2" s="590">
        <v>210</v>
      </c>
      <c r="BB2" s="590"/>
      <c r="BC2" s="590"/>
      <c r="BD2" s="590"/>
      <c r="BE2" s="590"/>
      <c r="BF2" s="590"/>
      <c r="BG2" s="590"/>
      <c r="BH2" s="590"/>
      <c r="BI2" s="590"/>
      <c r="BJ2" s="590"/>
      <c r="BK2" s="590"/>
      <c r="BL2" s="590"/>
      <c r="BM2" s="591"/>
    </row>
    <row r="3" spans="2:65" ht="23.25" customHeight="1" x14ac:dyDescent="0.4">
      <c r="B3" s="62"/>
      <c r="C3" s="26"/>
      <c r="P3" s="94"/>
      <c r="Q3" s="596" t="s">
        <v>179</v>
      </c>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6"/>
      <c r="AQ3" s="596"/>
      <c r="AR3" s="596"/>
      <c r="AS3" s="596"/>
      <c r="AT3" s="596"/>
      <c r="AU3" s="596"/>
      <c r="AV3" s="597"/>
      <c r="AW3" s="183"/>
      <c r="AX3" s="184"/>
      <c r="AY3" s="184"/>
      <c r="AZ3" s="81"/>
      <c r="BA3" s="592"/>
      <c r="BB3" s="592"/>
      <c r="BC3" s="592"/>
      <c r="BD3" s="592"/>
      <c r="BE3" s="592"/>
      <c r="BF3" s="592"/>
      <c r="BG3" s="592"/>
      <c r="BH3" s="592"/>
      <c r="BI3" s="592"/>
      <c r="BJ3" s="592"/>
      <c r="BK3" s="592"/>
      <c r="BL3" s="592"/>
      <c r="BM3" s="593"/>
    </row>
    <row r="4" spans="2:65" ht="23.25" customHeight="1" x14ac:dyDescent="0.25">
      <c r="B4" s="62"/>
      <c r="D4" s="82"/>
      <c r="P4" s="94"/>
      <c r="Q4" s="598" t="s">
        <v>212</v>
      </c>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9"/>
      <c r="AW4" s="600" t="s">
        <v>0</v>
      </c>
      <c r="AX4" s="601"/>
      <c r="AY4" s="601"/>
      <c r="AZ4" s="602"/>
      <c r="BA4" s="592"/>
      <c r="BB4" s="592"/>
      <c r="BC4" s="592"/>
      <c r="BD4" s="592"/>
      <c r="BE4" s="592"/>
      <c r="BF4" s="592"/>
      <c r="BG4" s="592"/>
      <c r="BH4" s="592"/>
      <c r="BI4" s="592"/>
      <c r="BJ4" s="592"/>
      <c r="BK4" s="592"/>
      <c r="BL4" s="592"/>
      <c r="BM4" s="593"/>
    </row>
    <row r="5" spans="2:65" ht="42" customHeight="1" thickBot="1" x14ac:dyDescent="0.3">
      <c r="B5" s="83"/>
      <c r="C5" s="606"/>
      <c r="D5" s="606"/>
      <c r="E5" s="606"/>
      <c r="F5" s="606"/>
      <c r="G5" s="606"/>
      <c r="H5" s="606"/>
      <c r="I5" s="606"/>
      <c r="J5" s="606"/>
      <c r="K5" s="606"/>
      <c r="L5" s="606"/>
      <c r="M5" s="606"/>
      <c r="N5" s="606"/>
      <c r="O5" s="84"/>
      <c r="P5" s="95"/>
      <c r="Q5" s="607" t="s">
        <v>213</v>
      </c>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8"/>
      <c r="AW5" s="185"/>
      <c r="AX5" s="186"/>
      <c r="AY5" s="186"/>
      <c r="AZ5" s="187"/>
      <c r="BA5" s="594"/>
      <c r="BB5" s="594"/>
      <c r="BC5" s="594"/>
      <c r="BD5" s="594"/>
      <c r="BE5" s="594"/>
      <c r="BF5" s="594"/>
      <c r="BG5" s="594"/>
      <c r="BH5" s="594"/>
      <c r="BI5" s="594"/>
      <c r="BJ5" s="594"/>
      <c r="BK5" s="594"/>
      <c r="BL5" s="594"/>
      <c r="BM5" s="595"/>
    </row>
    <row r="6" spans="2:65" ht="12" customHeight="1" x14ac:dyDescent="0.25">
      <c r="B6" s="79"/>
      <c r="C6" s="58"/>
      <c r="D6" s="58"/>
      <c r="E6" s="58"/>
      <c r="F6" s="58"/>
      <c r="G6" s="58"/>
      <c r="H6" s="58"/>
      <c r="I6" s="58"/>
      <c r="J6" s="58"/>
      <c r="K6" s="58"/>
      <c r="L6" s="58"/>
      <c r="M6" s="58"/>
      <c r="N6" s="58"/>
      <c r="O6" s="58"/>
      <c r="P6" s="58"/>
      <c r="Q6" s="85"/>
      <c r="R6" s="85"/>
      <c r="S6" s="85"/>
      <c r="T6" s="85"/>
      <c r="U6" s="85"/>
      <c r="V6" s="85"/>
      <c r="W6" s="85"/>
      <c r="X6" s="85"/>
      <c r="Y6" s="85"/>
      <c r="Z6" s="85"/>
      <c r="AA6" s="85"/>
      <c r="AB6" s="85"/>
      <c r="AC6" s="85"/>
      <c r="AD6" s="85"/>
      <c r="AE6" s="85"/>
      <c r="AF6" s="106"/>
      <c r="AG6" s="85"/>
      <c r="AH6" s="85"/>
      <c r="AI6" s="85"/>
      <c r="AJ6" s="85"/>
      <c r="AK6" s="85"/>
      <c r="AL6" s="85"/>
      <c r="AM6" s="85"/>
      <c r="AN6" s="85"/>
      <c r="AO6" s="85"/>
      <c r="AP6" s="85"/>
      <c r="AQ6" s="85"/>
      <c r="AR6" s="58"/>
      <c r="AS6" s="58"/>
      <c r="AT6" s="58"/>
      <c r="AU6" s="58"/>
      <c r="AV6" s="58"/>
      <c r="AW6" s="58"/>
      <c r="AX6" s="58"/>
      <c r="AY6" s="58"/>
      <c r="AZ6" s="58"/>
      <c r="BA6" s="191"/>
      <c r="BB6" s="191"/>
      <c r="BC6" s="191"/>
      <c r="BD6" s="191"/>
      <c r="BE6" s="191"/>
      <c r="BF6" s="191"/>
      <c r="BG6" s="191"/>
      <c r="BH6" s="191"/>
      <c r="BI6" s="191"/>
      <c r="BJ6" s="191"/>
      <c r="BK6" s="191"/>
      <c r="BL6" s="191"/>
      <c r="BM6" s="192"/>
    </row>
    <row r="7" spans="2:65" ht="18" customHeight="1" thickBot="1" x14ac:dyDescent="0.35">
      <c r="B7" s="86" t="s">
        <v>1</v>
      </c>
      <c r="C7" s="7"/>
      <c r="D7" s="27"/>
      <c r="E7" s="609">
        <v>2</v>
      </c>
      <c r="F7" s="609"/>
      <c r="G7" s="609">
        <v>0</v>
      </c>
      <c r="H7" s="609"/>
      <c r="I7" s="563">
        <v>2</v>
      </c>
      <c r="J7" s="563"/>
      <c r="K7" s="563">
        <v>4</v>
      </c>
      <c r="L7" s="563"/>
      <c r="M7" s="28"/>
      <c r="N7" s="24"/>
      <c r="O7" s="24"/>
      <c r="P7" s="23"/>
      <c r="Q7" s="7"/>
      <c r="R7" s="7"/>
      <c r="S7" s="7"/>
      <c r="T7" s="7"/>
      <c r="U7" s="7"/>
      <c r="V7" s="7"/>
      <c r="W7" s="7"/>
      <c r="X7" s="7"/>
      <c r="Y7" s="7"/>
      <c r="Z7" s="7"/>
      <c r="AA7" s="7"/>
      <c r="AB7" s="7"/>
      <c r="AC7" s="7"/>
      <c r="AD7" s="7"/>
      <c r="AE7" s="7"/>
      <c r="AF7" s="107"/>
      <c r="AG7" s="56"/>
      <c r="AH7" s="56"/>
      <c r="AI7" s="56"/>
      <c r="AJ7" s="56"/>
      <c r="AK7" s="56"/>
      <c r="AL7" s="56"/>
      <c r="AM7" s="56"/>
      <c r="AN7" s="56"/>
      <c r="AO7" s="56"/>
      <c r="AP7" s="56"/>
      <c r="AQ7" s="56"/>
      <c r="BM7" s="61"/>
    </row>
    <row r="8" spans="2:65" ht="15" customHeight="1" thickBot="1" x14ac:dyDescent="0.25">
      <c r="B8" s="603"/>
      <c r="C8" s="604"/>
      <c r="D8" s="604"/>
      <c r="E8" s="604"/>
      <c r="F8" s="604"/>
      <c r="G8" s="604"/>
      <c r="H8" s="604"/>
      <c r="I8" s="604"/>
      <c r="J8" s="604"/>
      <c r="K8" s="604"/>
      <c r="L8" s="604"/>
      <c r="M8" s="604"/>
      <c r="N8" s="604"/>
      <c r="O8" s="604"/>
      <c r="P8" s="605"/>
      <c r="Q8" s="605"/>
      <c r="R8" s="605"/>
      <c r="S8" s="605"/>
      <c r="T8" s="605"/>
      <c r="U8" s="605"/>
      <c r="V8" s="605"/>
      <c r="W8" s="605"/>
      <c r="X8" s="605"/>
      <c r="Y8" s="605"/>
      <c r="Z8" s="605"/>
      <c r="AA8" s="605"/>
      <c r="AB8" s="605"/>
      <c r="AC8" s="605"/>
      <c r="AD8" s="605"/>
      <c r="AE8" s="605"/>
      <c r="AF8" s="94"/>
      <c r="AQ8" s="87"/>
      <c r="BI8" s="88"/>
      <c r="BK8" s="57"/>
      <c r="BM8" s="61"/>
    </row>
    <row r="9" spans="2:65" ht="13.5" customHeight="1" x14ac:dyDescent="0.25">
      <c r="B9" s="62"/>
      <c r="C9" s="26"/>
      <c r="D9" s="26"/>
      <c r="E9" s="26"/>
      <c r="F9" s="26"/>
      <c r="G9" s="26"/>
      <c r="H9" s="26"/>
      <c r="I9" s="26"/>
      <c r="J9" s="26"/>
      <c r="K9" s="26"/>
      <c r="L9" s="26"/>
      <c r="M9" s="26"/>
      <c r="N9" s="26"/>
      <c r="O9" s="26"/>
      <c r="Q9" s="87"/>
      <c r="R9" s="87"/>
      <c r="S9" s="87"/>
      <c r="T9" s="87"/>
      <c r="U9" s="87"/>
      <c r="V9" s="87"/>
      <c r="W9" s="87"/>
      <c r="X9" s="87"/>
      <c r="Y9" s="87"/>
      <c r="Z9" s="87"/>
      <c r="AA9" s="87"/>
      <c r="AB9" s="87"/>
      <c r="AC9" s="87"/>
      <c r="AD9" s="87"/>
      <c r="AE9" s="87"/>
      <c r="AF9" s="108" t="s">
        <v>65</v>
      </c>
      <c r="AG9" s="87"/>
      <c r="AH9" s="87"/>
      <c r="AM9" s="87"/>
      <c r="AN9" s="87"/>
      <c r="AO9" s="87"/>
      <c r="AQ9" s="87"/>
      <c r="AR9" s="87"/>
      <c r="BM9" s="61"/>
    </row>
    <row r="10" spans="2:65" ht="23.25" customHeight="1" x14ac:dyDescent="0.25">
      <c r="B10" s="62"/>
      <c r="C10" s="26"/>
      <c r="D10" s="26"/>
      <c r="E10" s="26"/>
      <c r="F10" s="26"/>
      <c r="G10" s="26"/>
      <c r="H10" s="26"/>
      <c r="I10" s="26"/>
      <c r="J10" s="26"/>
      <c r="K10" s="26"/>
      <c r="Q10" s="87"/>
      <c r="R10" s="87"/>
      <c r="S10" s="87"/>
      <c r="T10" s="87"/>
      <c r="U10" s="87"/>
      <c r="V10" s="87"/>
      <c r="W10" s="87"/>
      <c r="X10" s="87"/>
      <c r="Y10" s="87"/>
      <c r="Z10" s="87"/>
      <c r="AA10" s="87"/>
      <c r="AB10" s="87"/>
      <c r="AC10" s="87"/>
      <c r="AD10" s="87"/>
      <c r="AE10" s="87"/>
      <c r="AF10" s="107"/>
      <c r="AG10" s="87"/>
      <c r="AH10" s="87"/>
      <c r="AM10" s="87"/>
      <c r="AN10" s="87"/>
      <c r="AO10" s="87"/>
      <c r="AP10" s="87"/>
      <c r="AQ10" s="87"/>
      <c r="BM10" s="61"/>
    </row>
    <row r="11" spans="2:65" ht="12" customHeight="1" x14ac:dyDescent="0.25">
      <c r="B11" s="62"/>
      <c r="C11" s="26"/>
      <c r="D11" s="26"/>
      <c r="E11" s="26"/>
      <c r="F11" s="26"/>
      <c r="G11" s="26"/>
      <c r="H11" s="26"/>
      <c r="I11" s="26"/>
      <c r="J11" s="26"/>
      <c r="K11" s="26"/>
      <c r="Q11" s="87"/>
      <c r="R11" s="87"/>
      <c r="S11" s="87"/>
      <c r="T11" s="87"/>
      <c r="U11" s="87"/>
      <c r="V11" s="87"/>
      <c r="W11" s="87"/>
      <c r="X11" s="87"/>
      <c r="Y11" s="87"/>
      <c r="Z11" s="87"/>
      <c r="AA11" s="87"/>
      <c r="AB11" s="87"/>
      <c r="AC11" s="87"/>
      <c r="AD11" s="87"/>
      <c r="AE11" s="87"/>
      <c r="AF11" s="107"/>
      <c r="AG11" s="87"/>
      <c r="AH11" s="87"/>
      <c r="AM11" s="87"/>
      <c r="AN11" s="87"/>
      <c r="AO11" s="87"/>
      <c r="AP11" s="87"/>
      <c r="AQ11" s="87"/>
      <c r="BM11" s="61"/>
    </row>
    <row r="12" spans="2:65" ht="27" customHeight="1" thickBot="1" x14ac:dyDescent="0.3">
      <c r="B12" s="89"/>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105"/>
      <c r="AF12" s="95"/>
      <c r="AG12" s="109"/>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91"/>
    </row>
    <row r="13" spans="2:65" ht="21.75" customHeight="1" x14ac:dyDescent="0.2">
      <c r="B13" s="582" t="s">
        <v>66</v>
      </c>
      <c r="C13" s="583"/>
      <c r="D13" s="23" t="s">
        <v>67</v>
      </c>
      <c r="E13" s="23"/>
      <c r="F13" s="23"/>
      <c r="G13" s="23"/>
      <c r="H13" s="23"/>
      <c r="I13" s="23"/>
      <c r="J13" s="23"/>
      <c r="K13" s="23"/>
      <c r="L13" s="23"/>
      <c r="M13" s="23"/>
      <c r="N13" s="23"/>
      <c r="O13" s="23"/>
      <c r="P13" s="53"/>
      <c r="Q13" s="53"/>
      <c r="R13" s="53"/>
      <c r="S13" s="54" t="s">
        <v>2</v>
      </c>
      <c r="T13" s="619" t="s">
        <v>3</v>
      </c>
      <c r="U13" s="620"/>
      <c r="V13" s="620"/>
      <c r="W13" s="620"/>
      <c r="X13" s="620"/>
      <c r="Y13" s="620"/>
      <c r="Z13" s="620"/>
      <c r="AA13" s="620" t="s">
        <v>4</v>
      </c>
      <c r="AB13" s="621"/>
      <c r="AC13" s="621"/>
      <c r="AD13" s="621"/>
      <c r="AE13" s="621"/>
      <c r="AF13" s="621"/>
      <c r="AG13" s="621"/>
      <c r="AH13" s="621"/>
      <c r="AI13" s="621"/>
      <c r="AJ13" s="621"/>
      <c r="AK13" s="621"/>
      <c r="AL13" s="621"/>
      <c r="AM13" s="620" t="s">
        <v>5</v>
      </c>
      <c r="AN13" s="621"/>
      <c r="AO13" s="621"/>
      <c r="AP13" s="621"/>
      <c r="AQ13" s="621"/>
      <c r="AR13" s="621"/>
      <c r="AS13" s="621"/>
      <c r="AT13" s="621"/>
      <c r="AU13" s="621"/>
      <c r="AV13" s="620" t="s">
        <v>6</v>
      </c>
      <c r="AW13" s="621"/>
      <c r="AX13" s="621"/>
      <c r="AY13" s="621"/>
      <c r="AZ13" s="621"/>
      <c r="BA13" s="621"/>
      <c r="BB13" s="621"/>
      <c r="BC13" s="621"/>
      <c r="BD13" s="621"/>
      <c r="BE13" s="621"/>
      <c r="BF13" s="621"/>
      <c r="BG13" s="621"/>
      <c r="BH13" s="55"/>
      <c r="BI13" s="55"/>
      <c r="BJ13" s="610" t="s">
        <v>178</v>
      </c>
      <c r="BK13" s="611"/>
      <c r="BL13" s="611"/>
      <c r="BM13" s="612"/>
    </row>
    <row r="14" spans="2:65" ht="21.75" customHeight="1" x14ac:dyDescent="0.25">
      <c r="B14" s="582"/>
      <c r="C14" s="583"/>
      <c r="D14" s="63"/>
      <c r="E14" s="63"/>
      <c r="F14" s="63"/>
      <c r="G14" s="63"/>
      <c r="H14" s="63"/>
      <c r="I14" s="63"/>
      <c r="J14" s="63"/>
      <c r="K14" s="63"/>
      <c r="L14" s="63"/>
      <c r="M14" s="63"/>
      <c r="N14" s="63"/>
      <c r="O14" s="63"/>
      <c r="P14" s="64"/>
      <c r="Q14" s="64"/>
      <c r="R14" s="64"/>
      <c r="S14" s="29"/>
      <c r="T14" s="64"/>
      <c r="U14" s="64"/>
      <c r="V14" s="64"/>
      <c r="W14" s="64"/>
      <c r="X14" s="64"/>
      <c r="Y14" s="64"/>
      <c r="Z14" s="64"/>
      <c r="AA14" s="64"/>
      <c r="AB14" s="65"/>
      <c r="AC14" s="65"/>
      <c r="AD14" s="65"/>
      <c r="AE14" s="65"/>
      <c r="AF14" s="64"/>
      <c r="AG14" s="64"/>
      <c r="AH14" s="64"/>
      <c r="AI14" s="64"/>
      <c r="AJ14" s="64"/>
      <c r="AK14" s="64"/>
      <c r="AL14" s="64"/>
      <c r="AM14" s="64"/>
      <c r="AN14" s="64"/>
      <c r="AO14" s="64"/>
      <c r="AP14" s="64"/>
      <c r="AQ14" s="64"/>
      <c r="AR14" s="66"/>
      <c r="AS14" s="64"/>
      <c r="AT14" s="64"/>
      <c r="AU14" s="64"/>
      <c r="AV14" s="66"/>
      <c r="AW14" s="64"/>
      <c r="AX14" s="64"/>
      <c r="AY14" s="64"/>
      <c r="AZ14" s="64"/>
      <c r="BA14" s="64"/>
      <c r="BB14" s="64"/>
      <c r="BC14" s="64"/>
      <c r="BD14" s="64"/>
      <c r="BE14" s="64"/>
      <c r="BF14" s="64"/>
      <c r="BG14" s="64"/>
      <c r="BH14" s="66"/>
      <c r="BI14" s="64"/>
      <c r="BJ14" s="193"/>
      <c r="BK14" s="190"/>
      <c r="BL14" s="190"/>
      <c r="BM14" s="194"/>
    </row>
    <row r="15" spans="2:65" ht="21.75" customHeight="1" x14ac:dyDescent="0.25">
      <c r="B15" s="582"/>
      <c r="C15" s="583"/>
      <c r="D15" s="100"/>
      <c r="E15" s="97"/>
      <c r="F15" s="97"/>
      <c r="G15" s="97"/>
      <c r="H15" s="97"/>
      <c r="I15" s="98"/>
      <c r="J15" s="98"/>
      <c r="K15" s="98"/>
      <c r="L15" s="98"/>
      <c r="M15" s="98"/>
      <c r="N15" s="98"/>
      <c r="O15" s="98"/>
      <c r="P15" s="98"/>
      <c r="Q15" s="99"/>
      <c r="R15" s="96" t="s">
        <v>7</v>
      </c>
      <c r="S15" s="30"/>
      <c r="T15" s="613"/>
      <c r="U15" s="614"/>
      <c r="V15" s="614"/>
      <c r="W15" s="614"/>
      <c r="X15" s="614"/>
      <c r="Y15" s="614"/>
      <c r="Z15" s="614"/>
      <c r="AA15" s="613"/>
      <c r="AB15" s="614"/>
      <c r="AC15" s="614"/>
      <c r="AD15" s="614"/>
      <c r="AE15" s="614"/>
      <c r="AF15" s="614"/>
      <c r="AG15" s="614"/>
      <c r="AH15" s="614"/>
      <c r="AI15" s="614"/>
      <c r="AJ15" s="614"/>
      <c r="AK15" s="614"/>
      <c r="AL15" s="615"/>
      <c r="AM15" s="613"/>
      <c r="AN15" s="616"/>
      <c r="AO15" s="616"/>
      <c r="AP15" s="616"/>
      <c r="AQ15" s="616"/>
      <c r="AR15" s="616"/>
      <c r="AS15" s="616"/>
      <c r="AT15" s="616"/>
      <c r="AU15" s="616"/>
      <c r="AV15" s="617"/>
      <c r="AW15" s="618"/>
      <c r="AX15" s="618"/>
      <c r="AY15" s="618"/>
      <c r="AZ15" s="618"/>
      <c r="BA15" s="618"/>
      <c r="BB15" s="618"/>
      <c r="BC15" s="618"/>
      <c r="BD15" s="618"/>
      <c r="BE15" s="618"/>
      <c r="BF15" s="618"/>
      <c r="BG15" s="618"/>
      <c r="BH15" s="618"/>
      <c r="BI15" s="31"/>
      <c r="BJ15" s="104"/>
      <c r="BK15" s="103"/>
      <c r="BL15" s="101"/>
      <c r="BM15" s="102"/>
    </row>
    <row r="16" spans="2:65" ht="18.75" customHeight="1" x14ac:dyDescent="0.25">
      <c r="B16" s="67"/>
      <c r="C16" s="68"/>
      <c r="D16" s="69"/>
      <c r="E16" s="69"/>
      <c r="F16" s="69"/>
      <c r="G16" s="69"/>
      <c r="H16" s="69"/>
      <c r="I16" s="70"/>
      <c r="J16" s="70"/>
      <c r="K16" s="70"/>
      <c r="L16" s="70"/>
      <c r="M16" s="70"/>
      <c r="N16" s="70"/>
      <c r="O16" s="70"/>
      <c r="P16" s="70"/>
      <c r="Q16" s="70"/>
      <c r="R16" s="70"/>
      <c r="S16" s="69"/>
      <c r="T16" s="71"/>
      <c r="U16" s="32"/>
      <c r="V16" s="32"/>
      <c r="W16" s="32"/>
      <c r="X16" s="32"/>
      <c r="Y16" s="32"/>
      <c r="Z16" s="32"/>
      <c r="AA16" s="32"/>
      <c r="AB16" s="32"/>
      <c r="AC16" s="32"/>
      <c r="AD16" s="32"/>
      <c r="AE16" s="32"/>
      <c r="AF16" s="32"/>
      <c r="AG16" s="32"/>
      <c r="AH16" s="32"/>
      <c r="AI16" s="32"/>
      <c r="AJ16" s="32"/>
      <c r="AK16" s="71"/>
      <c r="AL16" s="71"/>
      <c r="AM16" s="71"/>
      <c r="AN16" s="72"/>
      <c r="AO16" s="72"/>
      <c r="AP16" s="72"/>
      <c r="AQ16" s="72"/>
      <c r="AR16" s="72"/>
      <c r="AS16" s="72"/>
      <c r="AT16" s="72"/>
      <c r="AU16" s="72"/>
      <c r="AV16" s="71"/>
      <c r="AW16" s="7"/>
      <c r="AX16" s="7"/>
      <c r="AY16" s="7"/>
      <c r="AZ16" s="7"/>
      <c r="BA16" s="7"/>
      <c r="BB16" s="7"/>
      <c r="BC16" s="7"/>
      <c r="BD16" s="7"/>
      <c r="BE16" s="7"/>
      <c r="BF16" s="7"/>
      <c r="BG16" s="7"/>
      <c r="BH16" s="7"/>
      <c r="BI16" s="56"/>
      <c r="BJ16" s="56"/>
      <c r="BK16" s="56"/>
      <c r="BL16" s="56"/>
      <c r="BM16" s="73"/>
    </row>
    <row r="17" spans="2:74" ht="27.95" customHeight="1" x14ac:dyDescent="0.2">
      <c r="B17" s="255" t="s">
        <v>180</v>
      </c>
      <c r="C17" s="256"/>
      <c r="D17" s="256"/>
      <c r="E17" s="256"/>
      <c r="F17" s="256"/>
      <c r="G17" s="256"/>
      <c r="H17" s="257"/>
      <c r="I17" s="33"/>
      <c r="J17" s="33"/>
      <c r="K17" s="33"/>
      <c r="L17" s="33"/>
      <c r="M17" s="670" t="s">
        <v>107</v>
      </c>
      <c r="N17" s="671"/>
      <c r="O17" s="671"/>
      <c r="P17" s="671"/>
      <c r="Q17" s="671"/>
      <c r="R17" s="672"/>
      <c r="S17" s="672"/>
      <c r="T17" s="569" t="s">
        <v>108</v>
      </c>
      <c r="U17" s="569"/>
      <c r="V17" s="569"/>
      <c r="W17" s="569"/>
      <c r="X17" s="569"/>
      <c r="Y17" s="569"/>
      <c r="Z17" s="569"/>
      <c r="AA17" s="673"/>
      <c r="AB17" s="673"/>
      <c r="AC17" s="673"/>
      <c r="AD17" s="673"/>
      <c r="AE17" s="673"/>
      <c r="AF17" s="673"/>
      <c r="AG17" s="569" t="s">
        <v>113</v>
      </c>
      <c r="AH17" s="569"/>
      <c r="AI17" s="569"/>
      <c r="AJ17" s="569"/>
      <c r="AK17" s="569"/>
      <c r="AL17" s="569"/>
      <c r="AM17" s="569"/>
      <c r="AN17" s="44"/>
      <c r="AO17" s="44"/>
      <c r="AP17" s="44"/>
      <c r="AQ17" s="44"/>
      <c r="AR17" s="189"/>
      <c r="AS17" s="655" t="s">
        <v>144</v>
      </c>
      <c r="AT17" s="655"/>
      <c r="AU17" s="655"/>
      <c r="AV17" s="655"/>
      <c r="AW17" s="655"/>
      <c r="AX17" s="656"/>
      <c r="AY17" s="167"/>
      <c r="AZ17" s="657">
        <v>0</v>
      </c>
      <c r="BA17" s="658"/>
      <c r="BB17" s="658"/>
      <c r="BC17" s="658"/>
      <c r="BD17" s="658"/>
      <c r="BE17" s="658"/>
      <c r="BF17" s="658"/>
      <c r="BG17" s="658"/>
      <c r="BH17" s="658"/>
      <c r="BI17" s="658"/>
      <c r="BJ17" s="658"/>
      <c r="BK17" s="658"/>
      <c r="BL17" s="658"/>
      <c r="BM17" s="659"/>
    </row>
    <row r="18" spans="2:74" ht="30" customHeight="1" thickBot="1" x14ac:dyDescent="0.25">
      <c r="B18" s="564" t="s">
        <v>8</v>
      </c>
      <c r="C18" s="565"/>
      <c r="D18" s="565"/>
      <c r="E18" s="565"/>
      <c r="F18" s="565"/>
      <c r="G18" s="565"/>
      <c r="H18" s="565"/>
      <c r="I18" s="258" t="s">
        <v>140</v>
      </c>
      <c r="J18" s="259"/>
      <c r="K18" s="259"/>
      <c r="L18" s="259"/>
      <c r="M18" s="259"/>
      <c r="N18" s="260"/>
      <c r="O18" s="110">
        <v>29</v>
      </c>
      <c r="P18" s="574">
        <v>0</v>
      </c>
      <c r="Q18" s="575"/>
      <c r="R18" s="575"/>
      <c r="S18" s="575"/>
      <c r="T18" s="575"/>
      <c r="U18" s="575"/>
      <c r="V18" s="575"/>
      <c r="W18" s="575"/>
      <c r="X18" s="576" t="s">
        <v>9</v>
      </c>
      <c r="Y18" s="577"/>
      <c r="Z18" s="577"/>
      <c r="AA18" s="149">
        <v>30</v>
      </c>
      <c r="AB18" s="74"/>
      <c r="AC18" s="74"/>
      <c r="AD18" s="578">
        <v>0</v>
      </c>
      <c r="AE18" s="578"/>
      <c r="AF18" s="578"/>
      <c r="AG18" s="578"/>
      <c r="AH18" s="578"/>
      <c r="AI18" s="578"/>
      <c r="AJ18" s="578"/>
      <c r="AK18" s="578"/>
      <c r="AL18" s="578"/>
      <c r="AM18" s="578"/>
      <c r="AN18" s="578"/>
      <c r="AO18" s="578"/>
      <c r="AP18" s="578"/>
      <c r="AQ18" s="578"/>
      <c r="AR18" s="579" t="s">
        <v>114</v>
      </c>
      <c r="AS18" s="580"/>
      <c r="AT18" s="580"/>
      <c r="AU18" s="580"/>
      <c r="AV18" s="581"/>
      <c r="AW18" s="76">
        <v>31</v>
      </c>
      <c r="AX18" s="556">
        <f>IF(P18-AD18&gt;0,P18-AD18,0)</f>
        <v>0</v>
      </c>
      <c r="AY18" s="557"/>
      <c r="AZ18" s="557"/>
      <c r="BA18" s="557"/>
      <c r="BB18" s="557"/>
      <c r="BC18" s="557"/>
      <c r="BD18" s="557"/>
      <c r="BE18" s="557"/>
      <c r="BF18" s="557"/>
      <c r="BG18" s="557"/>
      <c r="BH18" s="557"/>
      <c r="BI18" s="557"/>
      <c r="BJ18" s="557"/>
      <c r="BK18" s="557"/>
      <c r="BL18" s="557"/>
      <c r="BM18" s="558"/>
      <c r="BN18" s="111"/>
    </row>
    <row r="19" spans="2:74" ht="62.1" customHeight="1" x14ac:dyDescent="0.2">
      <c r="B19" s="584" t="s">
        <v>109</v>
      </c>
      <c r="C19" s="585"/>
      <c r="D19" s="566" t="s">
        <v>112</v>
      </c>
      <c r="E19" s="567"/>
      <c r="F19" s="567"/>
      <c r="G19" s="567"/>
      <c r="H19" s="567"/>
      <c r="I19" s="567"/>
      <c r="J19" s="567"/>
      <c r="K19" s="567"/>
      <c r="L19" s="567"/>
      <c r="M19" s="568"/>
      <c r="N19" s="666" t="s">
        <v>85</v>
      </c>
      <c r="O19" s="567"/>
      <c r="P19" s="567"/>
      <c r="Q19" s="567"/>
      <c r="R19" s="567"/>
      <c r="S19" s="567"/>
      <c r="T19" s="567"/>
      <c r="U19" s="567"/>
      <c r="V19" s="567"/>
      <c r="W19" s="568"/>
      <c r="X19" s="667" t="s">
        <v>181</v>
      </c>
      <c r="Y19" s="668"/>
      <c r="Z19" s="668"/>
      <c r="AA19" s="668"/>
      <c r="AB19" s="668"/>
      <c r="AC19" s="668"/>
      <c r="AD19" s="668"/>
      <c r="AE19" s="668"/>
      <c r="AF19" s="668"/>
      <c r="AG19" s="668"/>
      <c r="AH19" s="668"/>
      <c r="AI19" s="668"/>
      <c r="AJ19" s="668"/>
      <c r="AK19" s="669"/>
      <c r="AL19" s="674" t="s">
        <v>88</v>
      </c>
      <c r="AM19" s="675"/>
      <c r="AN19" s="675"/>
      <c r="AO19" s="675"/>
      <c r="AP19" s="675"/>
      <c r="AQ19" s="675"/>
      <c r="AR19" s="675"/>
      <c r="AS19" s="675"/>
      <c r="AT19" s="675"/>
      <c r="AU19" s="675"/>
      <c r="AV19" s="675"/>
      <c r="AW19" s="676"/>
      <c r="AX19" s="674" t="s">
        <v>94</v>
      </c>
      <c r="AY19" s="675"/>
      <c r="AZ19" s="675"/>
      <c r="BA19" s="675"/>
      <c r="BB19" s="675"/>
      <c r="BC19" s="675"/>
      <c r="BD19" s="675"/>
      <c r="BE19" s="675"/>
      <c r="BF19" s="675"/>
      <c r="BG19" s="675"/>
      <c r="BH19" s="675"/>
      <c r="BI19" s="675"/>
      <c r="BJ19" s="675"/>
      <c r="BK19" s="675"/>
      <c r="BL19" s="675"/>
      <c r="BM19" s="677"/>
      <c r="BN19" s="23"/>
    </row>
    <row r="20" spans="2:74" ht="24" customHeight="1" x14ac:dyDescent="0.2">
      <c r="B20" s="584"/>
      <c r="C20" s="585"/>
      <c r="D20" s="570" t="s">
        <v>115</v>
      </c>
      <c r="E20" s="554"/>
      <c r="F20" s="554"/>
      <c r="G20" s="554"/>
      <c r="H20" s="554"/>
      <c r="I20" s="554"/>
      <c r="J20" s="554"/>
      <c r="K20" s="554"/>
      <c r="L20" s="554"/>
      <c r="M20" s="555"/>
      <c r="N20" s="112">
        <v>32</v>
      </c>
      <c r="O20" s="282">
        <v>0</v>
      </c>
      <c r="P20" s="283"/>
      <c r="Q20" s="283"/>
      <c r="R20" s="283"/>
      <c r="S20" s="283"/>
      <c r="T20" s="283"/>
      <c r="U20" s="283"/>
      <c r="V20" s="283"/>
      <c r="W20" s="284"/>
      <c r="X20" s="113">
        <v>43</v>
      </c>
      <c r="Y20" s="285">
        <v>0</v>
      </c>
      <c r="Z20" s="286"/>
      <c r="AA20" s="286"/>
      <c r="AB20" s="286"/>
      <c r="AC20" s="286"/>
      <c r="AD20" s="286"/>
      <c r="AE20" s="286"/>
      <c r="AF20" s="286"/>
      <c r="AG20" s="286"/>
      <c r="AH20" s="286"/>
      <c r="AI20" s="286"/>
      <c r="AJ20" s="286"/>
      <c r="AK20" s="287"/>
      <c r="AL20" s="115">
        <v>58</v>
      </c>
      <c r="AM20" s="469">
        <v>0</v>
      </c>
      <c r="AN20" s="470"/>
      <c r="AO20" s="470"/>
      <c r="AP20" s="470"/>
      <c r="AQ20" s="470"/>
      <c r="AR20" s="470"/>
      <c r="AS20" s="470"/>
      <c r="AT20" s="470"/>
      <c r="AU20" s="470"/>
      <c r="AV20" s="470"/>
      <c r="AW20" s="471"/>
      <c r="AX20" s="115">
        <v>74</v>
      </c>
      <c r="AY20" s="136"/>
      <c r="AZ20" s="469">
        <v>0</v>
      </c>
      <c r="BA20" s="470"/>
      <c r="BB20" s="470"/>
      <c r="BC20" s="470"/>
      <c r="BD20" s="470"/>
      <c r="BE20" s="470"/>
      <c r="BF20" s="470"/>
      <c r="BG20" s="470"/>
      <c r="BH20" s="470"/>
      <c r="BI20" s="470"/>
      <c r="BJ20" s="470"/>
      <c r="BK20" s="470"/>
      <c r="BL20" s="470"/>
      <c r="BM20" s="472"/>
    </row>
    <row r="21" spans="2:74" ht="24" customHeight="1" x14ac:dyDescent="0.2">
      <c r="B21" s="584"/>
      <c r="C21" s="585"/>
      <c r="D21" s="571" t="s">
        <v>89</v>
      </c>
      <c r="E21" s="572"/>
      <c r="F21" s="572"/>
      <c r="G21" s="572"/>
      <c r="H21" s="572"/>
      <c r="I21" s="572"/>
      <c r="J21" s="572"/>
      <c r="K21" s="572"/>
      <c r="L21" s="572"/>
      <c r="M21" s="573"/>
      <c r="N21" s="586"/>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s="587"/>
      <c r="AV21" s="587"/>
      <c r="AW21" s="588"/>
      <c r="AX21" s="114">
        <v>75</v>
      </c>
      <c r="AY21" s="142"/>
      <c r="AZ21" s="479">
        <v>0</v>
      </c>
      <c r="BA21" s="480"/>
      <c r="BB21" s="480"/>
      <c r="BC21" s="480"/>
      <c r="BD21" s="480"/>
      <c r="BE21" s="480"/>
      <c r="BF21" s="480"/>
      <c r="BG21" s="480"/>
      <c r="BH21" s="480"/>
      <c r="BI21" s="480"/>
      <c r="BJ21" s="480"/>
      <c r="BK21" s="480"/>
      <c r="BL21" s="480"/>
      <c r="BM21" s="552"/>
      <c r="BN21" s="111"/>
      <c r="BV21" s="75"/>
    </row>
    <row r="22" spans="2:74" ht="24" customHeight="1" x14ac:dyDescent="0.2">
      <c r="B22" s="584"/>
      <c r="C22" s="585"/>
      <c r="D22" s="570" t="s">
        <v>84</v>
      </c>
      <c r="E22" s="554"/>
      <c r="F22" s="554"/>
      <c r="G22" s="554"/>
      <c r="H22" s="554"/>
      <c r="I22" s="554"/>
      <c r="J22" s="554"/>
      <c r="K22" s="554"/>
      <c r="L22" s="554"/>
      <c r="M22" s="555"/>
      <c r="N22" s="112">
        <v>33</v>
      </c>
      <c r="O22" s="282">
        <v>0</v>
      </c>
      <c r="P22" s="283"/>
      <c r="Q22" s="283"/>
      <c r="R22" s="283"/>
      <c r="S22" s="283"/>
      <c r="T22" s="283"/>
      <c r="U22" s="283"/>
      <c r="V22" s="283"/>
      <c r="W22" s="284"/>
      <c r="X22" s="113">
        <v>44</v>
      </c>
      <c r="Y22" s="285">
        <v>0</v>
      </c>
      <c r="Z22" s="286"/>
      <c r="AA22" s="286"/>
      <c r="AB22" s="286"/>
      <c r="AC22" s="286"/>
      <c r="AD22" s="286"/>
      <c r="AE22" s="286"/>
      <c r="AF22" s="286"/>
      <c r="AG22" s="286"/>
      <c r="AH22" s="286"/>
      <c r="AI22" s="286"/>
      <c r="AJ22" s="286"/>
      <c r="AK22" s="287"/>
      <c r="AL22" s="115">
        <v>59</v>
      </c>
      <c r="AM22" s="469">
        <v>0</v>
      </c>
      <c r="AN22" s="470"/>
      <c r="AO22" s="470"/>
      <c r="AP22" s="470"/>
      <c r="AQ22" s="470"/>
      <c r="AR22" s="470"/>
      <c r="AS22" s="470"/>
      <c r="AT22" s="470"/>
      <c r="AU22" s="470"/>
      <c r="AV22" s="470"/>
      <c r="AW22" s="471"/>
      <c r="AX22" s="115">
        <v>76</v>
      </c>
      <c r="AY22" s="136"/>
      <c r="AZ22" s="469">
        <v>0</v>
      </c>
      <c r="BA22" s="470"/>
      <c r="BB22" s="470"/>
      <c r="BC22" s="470"/>
      <c r="BD22" s="470"/>
      <c r="BE22" s="470"/>
      <c r="BF22" s="470"/>
      <c r="BG22" s="470"/>
      <c r="BH22" s="470"/>
      <c r="BI22" s="470"/>
      <c r="BJ22" s="470"/>
      <c r="BK22" s="470"/>
      <c r="BL22" s="470"/>
      <c r="BM22" s="472"/>
      <c r="BN22" s="111"/>
      <c r="BV22" s="75"/>
    </row>
    <row r="23" spans="2:74" ht="24" customHeight="1" x14ac:dyDescent="0.2">
      <c r="B23" s="584"/>
      <c r="C23" s="585"/>
      <c r="D23" s="571" t="s">
        <v>116</v>
      </c>
      <c r="E23" s="572"/>
      <c r="F23" s="572"/>
      <c r="G23" s="572"/>
      <c r="H23" s="572"/>
      <c r="I23" s="572"/>
      <c r="J23" s="572"/>
      <c r="K23" s="572"/>
      <c r="L23" s="572"/>
      <c r="M23" s="573"/>
      <c r="N23" s="586"/>
      <c r="O23" s="587"/>
      <c r="P23" s="587"/>
      <c r="Q23" s="587"/>
      <c r="R23" s="587"/>
      <c r="S23" s="587"/>
      <c r="T23" s="587"/>
      <c r="U23" s="587"/>
      <c r="V23" s="587"/>
      <c r="W23" s="588"/>
      <c r="X23" s="116">
        <v>45</v>
      </c>
      <c r="Y23" s="476">
        <v>0</v>
      </c>
      <c r="Z23" s="477"/>
      <c r="AA23" s="477"/>
      <c r="AB23" s="477"/>
      <c r="AC23" s="477"/>
      <c r="AD23" s="477"/>
      <c r="AE23" s="477"/>
      <c r="AF23" s="477"/>
      <c r="AG23" s="477"/>
      <c r="AH23" s="477"/>
      <c r="AI23" s="477"/>
      <c r="AJ23" s="477"/>
      <c r="AK23" s="478"/>
      <c r="AL23" s="114">
        <v>60</v>
      </c>
      <c r="AM23" s="479">
        <v>0</v>
      </c>
      <c r="AN23" s="480"/>
      <c r="AO23" s="480"/>
      <c r="AP23" s="480"/>
      <c r="AQ23" s="480"/>
      <c r="AR23" s="480"/>
      <c r="AS23" s="480"/>
      <c r="AT23" s="480"/>
      <c r="AU23" s="480"/>
      <c r="AV23" s="480"/>
      <c r="AW23" s="481"/>
      <c r="AX23" s="114">
        <v>77</v>
      </c>
      <c r="AY23" s="142"/>
      <c r="AZ23" s="479">
        <v>0</v>
      </c>
      <c r="BA23" s="480"/>
      <c r="BB23" s="480"/>
      <c r="BC23" s="480"/>
      <c r="BD23" s="480"/>
      <c r="BE23" s="480"/>
      <c r="BF23" s="480"/>
      <c r="BG23" s="480"/>
      <c r="BH23" s="480"/>
      <c r="BI23" s="480"/>
      <c r="BJ23" s="480"/>
      <c r="BK23" s="480"/>
      <c r="BL23" s="480"/>
      <c r="BM23" s="552"/>
      <c r="BN23" s="111"/>
      <c r="BV23" s="75"/>
    </row>
    <row r="24" spans="2:74" s="22" customFormat="1" ht="24" customHeight="1" x14ac:dyDescent="0.25">
      <c r="B24" s="584"/>
      <c r="C24" s="585"/>
      <c r="D24" s="560" t="s">
        <v>117</v>
      </c>
      <c r="E24" s="561"/>
      <c r="F24" s="561"/>
      <c r="G24" s="561"/>
      <c r="H24" s="561"/>
      <c r="I24" s="561"/>
      <c r="J24" s="561"/>
      <c r="K24" s="561"/>
      <c r="L24" s="561"/>
      <c r="M24" s="562"/>
      <c r="N24" s="117">
        <v>34</v>
      </c>
      <c r="O24" s="516">
        <f>+O20-O22</f>
        <v>0</v>
      </c>
      <c r="P24" s="517"/>
      <c r="Q24" s="517"/>
      <c r="R24" s="517"/>
      <c r="S24" s="517"/>
      <c r="T24" s="517"/>
      <c r="U24" s="517"/>
      <c r="V24" s="517"/>
      <c r="W24" s="518"/>
      <c r="X24" s="127">
        <v>46</v>
      </c>
      <c r="Y24" s="498">
        <f>IF(Y20-Y22-Y23&gt;0,Y20-Y22-Y23,0)</f>
        <v>0</v>
      </c>
      <c r="Z24" s="499"/>
      <c r="AA24" s="499"/>
      <c r="AB24" s="499"/>
      <c r="AC24" s="499"/>
      <c r="AD24" s="499"/>
      <c r="AE24" s="499"/>
      <c r="AF24" s="499"/>
      <c r="AG24" s="499"/>
      <c r="AH24" s="499"/>
      <c r="AI24" s="499"/>
      <c r="AJ24" s="499"/>
      <c r="AK24" s="500"/>
      <c r="AL24" s="128">
        <v>61</v>
      </c>
      <c r="AM24" s="491">
        <f>IF(AM20-AM22-AM23&gt;0,AM20-AM22-AM23,0)</f>
        <v>0</v>
      </c>
      <c r="AN24" s="492"/>
      <c r="AO24" s="492"/>
      <c r="AP24" s="492"/>
      <c r="AQ24" s="492"/>
      <c r="AR24" s="492"/>
      <c r="AS24" s="492"/>
      <c r="AT24" s="492"/>
      <c r="AU24" s="492"/>
      <c r="AV24" s="492"/>
      <c r="AW24" s="493"/>
      <c r="AX24" s="128">
        <v>78</v>
      </c>
      <c r="AY24" s="140"/>
      <c r="AZ24" s="491">
        <f>IF(AZ20-AZ21-AZ22-AZ23&gt;0,AZ20-AZ21-AZ22-AZ23,0)</f>
        <v>0</v>
      </c>
      <c r="BA24" s="492"/>
      <c r="BB24" s="492"/>
      <c r="BC24" s="492"/>
      <c r="BD24" s="492"/>
      <c r="BE24" s="492"/>
      <c r="BF24" s="492"/>
      <c r="BG24" s="492"/>
      <c r="BH24" s="492"/>
      <c r="BI24" s="492"/>
      <c r="BJ24" s="492"/>
      <c r="BK24" s="492"/>
      <c r="BL24" s="492"/>
      <c r="BM24" s="519"/>
      <c r="BN24" s="111"/>
    </row>
    <row r="25" spans="2:74" ht="24" customHeight="1" thickBot="1" x14ac:dyDescent="0.25">
      <c r="B25" s="584"/>
      <c r="C25" s="585"/>
      <c r="D25" s="510" t="s">
        <v>118</v>
      </c>
      <c r="E25" s="511"/>
      <c r="F25" s="511"/>
      <c r="G25" s="511"/>
      <c r="H25" s="511"/>
      <c r="I25" s="511"/>
      <c r="J25" s="511"/>
      <c r="K25" s="511"/>
      <c r="L25" s="511"/>
      <c r="M25" s="512"/>
      <c r="N25" s="520"/>
      <c r="O25" s="521"/>
      <c r="P25" s="521"/>
      <c r="Q25" s="521"/>
      <c r="R25" s="521"/>
      <c r="S25" s="521"/>
      <c r="T25" s="521"/>
      <c r="U25" s="521"/>
      <c r="V25" s="521"/>
      <c r="W25" s="521"/>
      <c r="X25" s="521"/>
      <c r="Y25" s="521"/>
      <c r="Z25" s="521"/>
      <c r="AA25" s="521"/>
      <c r="AB25" s="521"/>
      <c r="AC25" s="521"/>
      <c r="AD25" s="521"/>
      <c r="AE25" s="521"/>
      <c r="AF25" s="521"/>
      <c r="AG25" s="521"/>
      <c r="AH25" s="521"/>
      <c r="AI25" s="521"/>
      <c r="AJ25" s="521"/>
      <c r="AK25" s="522"/>
      <c r="AL25" s="118">
        <v>62</v>
      </c>
      <c r="AM25" s="539">
        <v>0</v>
      </c>
      <c r="AN25" s="540"/>
      <c r="AO25" s="540"/>
      <c r="AP25" s="540"/>
      <c r="AQ25" s="540"/>
      <c r="AR25" s="540"/>
      <c r="AS25" s="540"/>
      <c r="AT25" s="540"/>
      <c r="AU25" s="540"/>
      <c r="AV25" s="540"/>
      <c r="AW25" s="541"/>
      <c r="AX25" s="118">
        <v>79</v>
      </c>
      <c r="AY25" s="122"/>
      <c r="AZ25" s="539">
        <v>0</v>
      </c>
      <c r="BA25" s="540"/>
      <c r="BB25" s="540"/>
      <c r="BC25" s="540"/>
      <c r="BD25" s="540"/>
      <c r="BE25" s="540"/>
      <c r="BF25" s="540"/>
      <c r="BG25" s="540"/>
      <c r="BH25" s="540"/>
      <c r="BI25" s="540"/>
      <c r="BJ25" s="540"/>
      <c r="BK25" s="540"/>
      <c r="BL25" s="540"/>
      <c r="BM25" s="542"/>
    </row>
    <row r="26" spans="2:74" ht="27" customHeight="1" x14ac:dyDescent="0.2">
      <c r="B26" s="584"/>
      <c r="C26" s="585"/>
      <c r="D26" s="633" t="s">
        <v>119</v>
      </c>
      <c r="E26" s="635" t="s">
        <v>121</v>
      </c>
      <c r="F26" s="636"/>
      <c r="G26" s="636"/>
      <c r="H26" s="636"/>
      <c r="I26" s="636"/>
      <c r="J26" s="636"/>
      <c r="K26" s="636"/>
      <c r="L26" s="636"/>
      <c r="M26" s="637"/>
      <c r="N26" s="123">
        <v>35</v>
      </c>
      <c r="O26" s="638">
        <v>0</v>
      </c>
      <c r="P26" s="639"/>
      <c r="Q26" s="639"/>
      <c r="R26" s="639"/>
      <c r="S26" s="639"/>
      <c r="T26" s="639"/>
      <c r="U26" s="639"/>
      <c r="V26" s="639"/>
      <c r="W26" s="640"/>
      <c r="X26" s="124">
        <v>47</v>
      </c>
      <c r="Y26" s="641">
        <v>0</v>
      </c>
      <c r="Z26" s="642"/>
      <c r="AA26" s="642"/>
      <c r="AB26" s="642"/>
      <c r="AC26" s="642"/>
      <c r="AD26" s="642"/>
      <c r="AE26" s="642"/>
      <c r="AF26" s="642"/>
      <c r="AG26" s="642"/>
      <c r="AH26" s="642"/>
      <c r="AI26" s="642"/>
      <c r="AJ26" s="642"/>
      <c r="AK26" s="643"/>
      <c r="AL26" s="150">
        <v>63</v>
      </c>
      <c r="AM26" s="644">
        <v>0</v>
      </c>
      <c r="AN26" s="645"/>
      <c r="AO26" s="645"/>
      <c r="AP26" s="645"/>
      <c r="AQ26" s="645"/>
      <c r="AR26" s="645"/>
      <c r="AS26" s="645"/>
      <c r="AT26" s="645"/>
      <c r="AU26" s="645"/>
      <c r="AV26" s="645"/>
      <c r="AW26" s="646"/>
      <c r="AX26" s="150">
        <v>80</v>
      </c>
      <c r="AY26" s="136"/>
      <c r="AZ26" s="644">
        <v>0</v>
      </c>
      <c r="BA26" s="645"/>
      <c r="BB26" s="645"/>
      <c r="BC26" s="645"/>
      <c r="BD26" s="645"/>
      <c r="BE26" s="645"/>
      <c r="BF26" s="645"/>
      <c r="BG26" s="645"/>
      <c r="BH26" s="645"/>
      <c r="BI26" s="645"/>
      <c r="BJ26" s="645"/>
      <c r="BK26" s="645"/>
      <c r="BL26" s="645"/>
      <c r="BM26" s="647"/>
    </row>
    <row r="27" spans="2:74" ht="24" customHeight="1" x14ac:dyDescent="0.2">
      <c r="B27" s="584"/>
      <c r="C27" s="585"/>
      <c r="D27" s="633"/>
      <c r="E27" s="648" t="s">
        <v>122</v>
      </c>
      <c r="F27" s="572"/>
      <c r="G27" s="572"/>
      <c r="H27" s="572"/>
      <c r="I27" s="572"/>
      <c r="J27" s="572"/>
      <c r="K27" s="572"/>
      <c r="L27" s="572"/>
      <c r="M27" s="573"/>
      <c r="N27" s="119">
        <v>36</v>
      </c>
      <c r="O27" s="649">
        <v>0</v>
      </c>
      <c r="P27" s="650"/>
      <c r="Q27" s="650"/>
      <c r="R27" s="650"/>
      <c r="S27" s="650"/>
      <c r="T27" s="650"/>
      <c r="U27" s="650"/>
      <c r="V27" s="650"/>
      <c r="W27" s="651"/>
      <c r="X27" s="116">
        <v>48</v>
      </c>
      <c r="Y27" s="476">
        <v>0</v>
      </c>
      <c r="Z27" s="477"/>
      <c r="AA27" s="477"/>
      <c r="AB27" s="477"/>
      <c r="AC27" s="477"/>
      <c r="AD27" s="477"/>
      <c r="AE27" s="477"/>
      <c r="AF27" s="477"/>
      <c r="AG27" s="477"/>
      <c r="AH27" s="477"/>
      <c r="AI27" s="477"/>
      <c r="AJ27" s="477"/>
      <c r="AK27" s="478"/>
      <c r="AL27" s="114">
        <v>64</v>
      </c>
      <c r="AM27" s="479">
        <v>0</v>
      </c>
      <c r="AN27" s="480"/>
      <c r="AO27" s="480"/>
      <c r="AP27" s="480"/>
      <c r="AQ27" s="480"/>
      <c r="AR27" s="480"/>
      <c r="AS27" s="480"/>
      <c r="AT27" s="480"/>
      <c r="AU27" s="480"/>
      <c r="AV27" s="480"/>
      <c r="AW27" s="481"/>
      <c r="AX27" s="114">
        <v>81</v>
      </c>
      <c r="AY27" s="142"/>
      <c r="AZ27" s="479">
        <v>0</v>
      </c>
      <c r="BA27" s="480"/>
      <c r="BB27" s="480"/>
      <c r="BC27" s="480"/>
      <c r="BD27" s="480"/>
      <c r="BE27" s="480"/>
      <c r="BF27" s="480"/>
      <c r="BG27" s="480"/>
      <c r="BH27" s="480"/>
      <c r="BI27" s="480"/>
      <c r="BJ27" s="480"/>
      <c r="BK27" s="480"/>
      <c r="BL27" s="480"/>
      <c r="BM27" s="552"/>
    </row>
    <row r="28" spans="2:74" s="22" customFormat="1" ht="24" customHeight="1" thickBot="1" x14ac:dyDescent="0.3">
      <c r="B28" s="584"/>
      <c r="C28" s="585"/>
      <c r="D28" s="634"/>
      <c r="E28" s="630" t="s">
        <v>123</v>
      </c>
      <c r="F28" s="631"/>
      <c r="G28" s="631"/>
      <c r="H28" s="631"/>
      <c r="I28" s="631"/>
      <c r="J28" s="631"/>
      <c r="K28" s="631"/>
      <c r="L28" s="631"/>
      <c r="M28" s="632"/>
      <c r="N28" s="120">
        <v>37</v>
      </c>
      <c r="O28" s="543">
        <f>+O26+O27</f>
        <v>0</v>
      </c>
      <c r="P28" s="544"/>
      <c r="Q28" s="544"/>
      <c r="R28" s="544"/>
      <c r="S28" s="544"/>
      <c r="T28" s="544"/>
      <c r="U28" s="544"/>
      <c r="V28" s="544"/>
      <c r="W28" s="559"/>
      <c r="X28" s="195">
        <v>49</v>
      </c>
      <c r="Y28" s="545">
        <f>+Y26+Y27</f>
        <v>0</v>
      </c>
      <c r="Z28" s="546"/>
      <c r="AA28" s="546"/>
      <c r="AB28" s="546"/>
      <c r="AC28" s="546"/>
      <c r="AD28" s="546"/>
      <c r="AE28" s="546"/>
      <c r="AF28" s="546"/>
      <c r="AG28" s="546"/>
      <c r="AH28" s="546"/>
      <c r="AI28" s="546"/>
      <c r="AJ28" s="546"/>
      <c r="AK28" s="547"/>
      <c r="AL28" s="196">
        <v>65</v>
      </c>
      <c r="AM28" s="548">
        <f>+AM26+AM27</f>
        <v>0</v>
      </c>
      <c r="AN28" s="549"/>
      <c r="AO28" s="549"/>
      <c r="AP28" s="549"/>
      <c r="AQ28" s="549"/>
      <c r="AR28" s="549"/>
      <c r="AS28" s="549"/>
      <c r="AT28" s="549"/>
      <c r="AU28" s="549"/>
      <c r="AV28" s="549"/>
      <c r="AW28" s="550"/>
      <c r="AX28" s="196">
        <v>82</v>
      </c>
      <c r="AY28" s="197"/>
      <c r="AZ28" s="548">
        <f>+AZ26+AZ27</f>
        <v>0</v>
      </c>
      <c r="BA28" s="549"/>
      <c r="BB28" s="549"/>
      <c r="BC28" s="549"/>
      <c r="BD28" s="549"/>
      <c r="BE28" s="549"/>
      <c r="BF28" s="549"/>
      <c r="BG28" s="549"/>
      <c r="BH28" s="549"/>
      <c r="BI28" s="549"/>
      <c r="BJ28" s="549"/>
      <c r="BK28" s="549"/>
      <c r="BL28" s="549"/>
      <c r="BM28" s="551"/>
      <c r="BN28" s="6"/>
    </row>
    <row r="29" spans="2:74" ht="24" customHeight="1" x14ac:dyDescent="0.2">
      <c r="B29" s="584"/>
      <c r="C29" s="585"/>
      <c r="D29" s="678" t="s">
        <v>120</v>
      </c>
      <c r="E29" s="622" t="s">
        <v>124</v>
      </c>
      <c r="F29" s="623"/>
      <c r="G29" s="623"/>
      <c r="H29" s="623"/>
      <c r="I29" s="623"/>
      <c r="J29" s="623"/>
      <c r="K29" s="623"/>
      <c r="L29" s="623"/>
      <c r="M29" s="624"/>
      <c r="N29" s="132">
        <v>38</v>
      </c>
      <c r="O29" s="625">
        <v>0</v>
      </c>
      <c r="P29" s="626"/>
      <c r="Q29" s="626"/>
      <c r="R29" s="626"/>
      <c r="S29" s="626"/>
      <c r="T29" s="626"/>
      <c r="U29" s="626"/>
      <c r="V29" s="626"/>
      <c r="W29" s="626"/>
      <c r="X29" s="133">
        <v>50</v>
      </c>
      <c r="Y29" s="627">
        <v>0</v>
      </c>
      <c r="Z29" s="628"/>
      <c r="AA29" s="628"/>
      <c r="AB29" s="628"/>
      <c r="AC29" s="628"/>
      <c r="AD29" s="628"/>
      <c r="AE29" s="628"/>
      <c r="AF29" s="628"/>
      <c r="AG29" s="628"/>
      <c r="AH29" s="628"/>
      <c r="AI29" s="628"/>
      <c r="AJ29" s="628"/>
      <c r="AK29" s="629"/>
      <c r="AL29" s="134">
        <v>66</v>
      </c>
      <c r="AM29" s="523">
        <v>0</v>
      </c>
      <c r="AN29" s="524"/>
      <c r="AO29" s="524"/>
      <c r="AP29" s="524"/>
      <c r="AQ29" s="524"/>
      <c r="AR29" s="524"/>
      <c r="AS29" s="524"/>
      <c r="AT29" s="524"/>
      <c r="AU29" s="524"/>
      <c r="AV29" s="524"/>
      <c r="AW29" s="525"/>
      <c r="AX29" s="134">
        <v>83</v>
      </c>
      <c r="AY29" s="135"/>
      <c r="AZ29" s="523">
        <v>0</v>
      </c>
      <c r="BA29" s="524"/>
      <c r="BB29" s="524"/>
      <c r="BC29" s="524"/>
      <c r="BD29" s="524"/>
      <c r="BE29" s="524"/>
      <c r="BF29" s="524"/>
      <c r="BG29" s="524"/>
      <c r="BH29" s="524"/>
      <c r="BI29" s="524"/>
      <c r="BJ29" s="524"/>
      <c r="BK29" s="524"/>
      <c r="BL29" s="524"/>
      <c r="BM29" s="526"/>
    </row>
    <row r="30" spans="2:74" ht="24" customHeight="1" x14ac:dyDescent="0.2">
      <c r="B30" s="584"/>
      <c r="C30" s="585"/>
      <c r="D30" s="633"/>
      <c r="E30" s="553" t="s">
        <v>125</v>
      </c>
      <c r="F30" s="554"/>
      <c r="G30" s="554"/>
      <c r="H30" s="554"/>
      <c r="I30" s="554"/>
      <c r="J30" s="554"/>
      <c r="K30" s="554"/>
      <c r="L30" s="554"/>
      <c r="M30" s="555"/>
      <c r="N30" s="112">
        <v>39</v>
      </c>
      <c r="O30" s="282">
        <v>0</v>
      </c>
      <c r="P30" s="283"/>
      <c r="Q30" s="283"/>
      <c r="R30" s="283"/>
      <c r="S30" s="283"/>
      <c r="T30" s="283"/>
      <c r="U30" s="283"/>
      <c r="V30" s="283"/>
      <c r="W30" s="283"/>
      <c r="X30" s="113">
        <v>51</v>
      </c>
      <c r="Y30" s="285">
        <v>0</v>
      </c>
      <c r="Z30" s="286"/>
      <c r="AA30" s="286"/>
      <c r="AB30" s="286"/>
      <c r="AC30" s="286"/>
      <c r="AD30" s="286"/>
      <c r="AE30" s="286"/>
      <c r="AF30" s="286"/>
      <c r="AG30" s="286"/>
      <c r="AH30" s="286"/>
      <c r="AI30" s="286"/>
      <c r="AJ30" s="286"/>
      <c r="AK30" s="287"/>
      <c r="AL30" s="115">
        <v>67</v>
      </c>
      <c r="AM30" s="469">
        <v>0</v>
      </c>
      <c r="AN30" s="470"/>
      <c r="AO30" s="470"/>
      <c r="AP30" s="470"/>
      <c r="AQ30" s="470"/>
      <c r="AR30" s="470"/>
      <c r="AS30" s="470"/>
      <c r="AT30" s="470"/>
      <c r="AU30" s="470"/>
      <c r="AV30" s="470"/>
      <c r="AW30" s="471"/>
      <c r="AX30" s="115">
        <v>84</v>
      </c>
      <c r="AY30" s="136"/>
      <c r="AZ30" s="469">
        <v>0</v>
      </c>
      <c r="BA30" s="470"/>
      <c r="BB30" s="470"/>
      <c r="BC30" s="470"/>
      <c r="BD30" s="470"/>
      <c r="BE30" s="470"/>
      <c r="BF30" s="470"/>
      <c r="BG30" s="470"/>
      <c r="BH30" s="470"/>
      <c r="BI30" s="470"/>
      <c r="BJ30" s="470"/>
      <c r="BK30" s="470"/>
      <c r="BL30" s="470"/>
      <c r="BM30" s="472"/>
    </row>
    <row r="31" spans="2:74" s="22" customFormat="1" ht="24" customHeight="1" thickBot="1" x14ac:dyDescent="0.3">
      <c r="B31" s="584"/>
      <c r="C31" s="585"/>
      <c r="D31" s="634"/>
      <c r="E31" s="424" t="s">
        <v>126</v>
      </c>
      <c r="F31" s="425"/>
      <c r="G31" s="425"/>
      <c r="H31" s="425"/>
      <c r="I31" s="425"/>
      <c r="J31" s="425"/>
      <c r="K31" s="425"/>
      <c r="L31" s="425"/>
      <c r="M31" s="426"/>
      <c r="N31" s="125">
        <v>40</v>
      </c>
      <c r="O31" s="543">
        <f>+O29+O30</f>
        <v>0</v>
      </c>
      <c r="P31" s="544"/>
      <c r="Q31" s="544"/>
      <c r="R31" s="544"/>
      <c r="S31" s="544"/>
      <c r="T31" s="544"/>
      <c r="U31" s="544"/>
      <c r="V31" s="544"/>
      <c r="W31" s="544"/>
      <c r="X31" s="195">
        <v>52</v>
      </c>
      <c r="Y31" s="545">
        <f>+Y29+Y30</f>
        <v>0</v>
      </c>
      <c r="Z31" s="546"/>
      <c r="AA31" s="546"/>
      <c r="AB31" s="546"/>
      <c r="AC31" s="546"/>
      <c r="AD31" s="546"/>
      <c r="AE31" s="546"/>
      <c r="AF31" s="546"/>
      <c r="AG31" s="546"/>
      <c r="AH31" s="546"/>
      <c r="AI31" s="546"/>
      <c r="AJ31" s="546"/>
      <c r="AK31" s="547"/>
      <c r="AL31" s="196">
        <v>68</v>
      </c>
      <c r="AM31" s="548">
        <f>+AM29+AM30</f>
        <v>0</v>
      </c>
      <c r="AN31" s="549"/>
      <c r="AO31" s="549"/>
      <c r="AP31" s="549"/>
      <c r="AQ31" s="549"/>
      <c r="AR31" s="549"/>
      <c r="AS31" s="549"/>
      <c r="AT31" s="549"/>
      <c r="AU31" s="549"/>
      <c r="AV31" s="549"/>
      <c r="AW31" s="550"/>
      <c r="AX31" s="196">
        <v>85</v>
      </c>
      <c r="AY31" s="197"/>
      <c r="AZ31" s="548">
        <f>+AZ29+AZ30</f>
        <v>0</v>
      </c>
      <c r="BA31" s="549"/>
      <c r="BB31" s="549"/>
      <c r="BC31" s="549"/>
      <c r="BD31" s="549"/>
      <c r="BE31" s="549"/>
      <c r="BF31" s="549"/>
      <c r="BG31" s="549"/>
      <c r="BH31" s="549"/>
      <c r="BI31" s="549"/>
      <c r="BJ31" s="549"/>
      <c r="BK31" s="549"/>
      <c r="BL31" s="549"/>
      <c r="BM31" s="551"/>
      <c r="BN31" s="6"/>
    </row>
    <row r="32" spans="2:74" s="22" customFormat="1" ht="31.5" customHeight="1" x14ac:dyDescent="0.25">
      <c r="B32" s="584"/>
      <c r="C32" s="585"/>
      <c r="D32" s="679" t="s">
        <v>214</v>
      </c>
      <c r="E32" s="680"/>
      <c r="F32" s="680"/>
      <c r="G32" s="680"/>
      <c r="H32" s="680"/>
      <c r="I32" s="680"/>
      <c r="J32" s="680"/>
      <c r="K32" s="680"/>
      <c r="L32" s="680"/>
      <c r="M32" s="681"/>
      <c r="N32" s="137">
        <v>41</v>
      </c>
      <c r="O32" s="682">
        <v>0</v>
      </c>
      <c r="P32" s="683"/>
      <c r="Q32" s="683"/>
      <c r="R32" s="683"/>
      <c r="S32" s="683"/>
      <c r="T32" s="683"/>
      <c r="U32" s="683"/>
      <c r="V32" s="683"/>
      <c r="W32" s="684"/>
      <c r="X32" s="138">
        <v>53</v>
      </c>
      <c r="Y32" s="685">
        <v>0</v>
      </c>
      <c r="Z32" s="686"/>
      <c r="AA32" s="686"/>
      <c r="AB32" s="686"/>
      <c r="AC32" s="686"/>
      <c r="AD32" s="686"/>
      <c r="AE32" s="686"/>
      <c r="AF32" s="686"/>
      <c r="AG32" s="686"/>
      <c r="AH32" s="686"/>
      <c r="AI32" s="686"/>
      <c r="AJ32" s="686"/>
      <c r="AK32" s="687"/>
      <c r="AL32" s="139">
        <v>69</v>
      </c>
      <c r="AM32" s="501">
        <v>0</v>
      </c>
      <c r="AN32" s="502"/>
      <c r="AO32" s="502"/>
      <c r="AP32" s="502"/>
      <c r="AQ32" s="502"/>
      <c r="AR32" s="502"/>
      <c r="AS32" s="502"/>
      <c r="AT32" s="502"/>
      <c r="AU32" s="502"/>
      <c r="AV32" s="502"/>
      <c r="AW32" s="688"/>
      <c r="AX32" s="139">
        <v>86</v>
      </c>
      <c r="AY32" s="140"/>
      <c r="AZ32" s="501">
        <v>0</v>
      </c>
      <c r="BA32" s="502"/>
      <c r="BB32" s="502"/>
      <c r="BC32" s="502"/>
      <c r="BD32" s="502"/>
      <c r="BE32" s="502"/>
      <c r="BF32" s="502"/>
      <c r="BG32" s="502"/>
      <c r="BH32" s="502"/>
      <c r="BI32" s="502"/>
      <c r="BJ32" s="502"/>
      <c r="BK32" s="502"/>
      <c r="BL32" s="502"/>
      <c r="BM32" s="503"/>
      <c r="BN32" s="6"/>
    </row>
    <row r="33" spans="1:68" s="22" customFormat="1" ht="24" customHeight="1" x14ac:dyDescent="0.25">
      <c r="B33" s="584"/>
      <c r="C33" s="585"/>
      <c r="D33" s="482" t="s">
        <v>127</v>
      </c>
      <c r="E33" s="483"/>
      <c r="F33" s="483"/>
      <c r="G33" s="483"/>
      <c r="H33" s="483"/>
      <c r="I33" s="483"/>
      <c r="J33" s="483"/>
      <c r="K33" s="483"/>
      <c r="L33" s="483"/>
      <c r="M33" s="484"/>
      <c r="N33" s="527"/>
      <c r="O33" s="528"/>
      <c r="P33" s="528"/>
      <c r="Q33" s="528"/>
      <c r="R33" s="528"/>
      <c r="S33" s="528"/>
      <c r="T33" s="528"/>
      <c r="U33" s="528"/>
      <c r="V33" s="528"/>
      <c r="W33" s="529"/>
      <c r="X33" s="126">
        <v>54</v>
      </c>
      <c r="Y33" s="485">
        <f>IF(Y20-Y22-Y23-Y32&gt;0,Y20-Y22-Y23-Y32,0)</f>
        <v>0</v>
      </c>
      <c r="Z33" s="486"/>
      <c r="AA33" s="486"/>
      <c r="AB33" s="486"/>
      <c r="AC33" s="486"/>
      <c r="AD33" s="486"/>
      <c r="AE33" s="486"/>
      <c r="AF33" s="486"/>
      <c r="AG33" s="486"/>
      <c r="AH33" s="486"/>
      <c r="AI33" s="486"/>
      <c r="AJ33" s="486"/>
      <c r="AK33" s="487"/>
      <c r="AL33" s="121">
        <v>70</v>
      </c>
      <c r="AM33" s="488">
        <f>IF(AM20+AM25-AM22-AM23-AM32&gt;0,AM20+AM25-AM22-AM23-AM32,0)</f>
        <v>0</v>
      </c>
      <c r="AN33" s="489"/>
      <c r="AO33" s="489"/>
      <c r="AP33" s="489"/>
      <c r="AQ33" s="489"/>
      <c r="AR33" s="489"/>
      <c r="AS33" s="489"/>
      <c r="AT33" s="489"/>
      <c r="AU33" s="489"/>
      <c r="AV33" s="489"/>
      <c r="AW33" s="490"/>
      <c r="AX33" s="121">
        <v>87</v>
      </c>
      <c r="AY33" s="141"/>
      <c r="AZ33" s="488">
        <v>0</v>
      </c>
      <c r="BA33" s="489"/>
      <c r="BB33" s="489"/>
      <c r="BC33" s="489"/>
      <c r="BD33" s="489"/>
      <c r="BE33" s="489"/>
      <c r="BF33" s="489"/>
      <c r="BG33" s="489"/>
      <c r="BH33" s="489"/>
      <c r="BI33" s="489"/>
      <c r="BJ33" s="489"/>
      <c r="BK33" s="489"/>
      <c r="BL33" s="489"/>
      <c r="BM33" s="494"/>
      <c r="BN33" s="6"/>
    </row>
    <row r="34" spans="1:68" s="22" customFormat="1" ht="24" customHeight="1" x14ac:dyDescent="0.25">
      <c r="B34" s="584"/>
      <c r="C34" s="585"/>
      <c r="D34" s="495" t="s">
        <v>128</v>
      </c>
      <c r="E34" s="496"/>
      <c r="F34" s="496"/>
      <c r="G34" s="496"/>
      <c r="H34" s="496"/>
      <c r="I34" s="496"/>
      <c r="J34" s="496"/>
      <c r="K34" s="496"/>
      <c r="L34" s="496"/>
      <c r="M34" s="497"/>
      <c r="N34" s="530"/>
      <c r="O34" s="531"/>
      <c r="P34" s="531"/>
      <c r="Q34" s="531"/>
      <c r="R34" s="531"/>
      <c r="S34" s="531"/>
      <c r="T34" s="531"/>
      <c r="U34" s="531"/>
      <c r="V34" s="531"/>
      <c r="W34" s="532"/>
      <c r="X34" s="127">
        <v>55</v>
      </c>
      <c r="Y34" s="498">
        <f>IF(Y22+Y23-Y20&gt;0,Y22+Y23-Y20,0)</f>
        <v>0</v>
      </c>
      <c r="Z34" s="499"/>
      <c r="AA34" s="499"/>
      <c r="AB34" s="499"/>
      <c r="AC34" s="499"/>
      <c r="AD34" s="499"/>
      <c r="AE34" s="499"/>
      <c r="AF34" s="499"/>
      <c r="AG34" s="499"/>
      <c r="AH34" s="499"/>
      <c r="AI34" s="499"/>
      <c r="AJ34" s="499"/>
      <c r="AK34" s="500"/>
      <c r="AL34" s="128">
        <v>71</v>
      </c>
      <c r="AM34" s="491">
        <f>IF(AM22+AM23-AM20-AM25&gt;0,AM22+AM23-AM20-AM25,0)</f>
        <v>0</v>
      </c>
      <c r="AN34" s="492"/>
      <c r="AO34" s="492"/>
      <c r="AP34" s="492"/>
      <c r="AQ34" s="492"/>
      <c r="AR34" s="492"/>
      <c r="AS34" s="492"/>
      <c r="AT34" s="492"/>
      <c r="AU34" s="492"/>
      <c r="AV34" s="492"/>
      <c r="AW34" s="493"/>
      <c r="AX34" s="128">
        <v>88</v>
      </c>
      <c r="AY34" s="140"/>
      <c r="AZ34" s="491">
        <f>IF(AZ21+AZ22+AZ23-AZ20-AZ25&gt;0,AZ21+AZ22+AZ23-AZ20-AZ25,0)</f>
        <v>0</v>
      </c>
      <c r="BA34" s="492"/>
      <c r="BB34" s="492"/>
      <c r="BC34" s="492"/>
      <c r="BD34" s="492"/>
      <c r="BE34" s="492"/>
      <c r="BF34" s="492"/>
      <c r="BG34" s="492"/>
      <c r="BH34" s="492"/>
      <c r="BI34" s="492"/>
      <c r="BJ34" s="492"/>
      <c r="BK34" s="492"/>
      <c r="BL34" s="492"/>
      <c r="BM34" s="519"/>
      <c r="BN34" s="6"/>
    </row>
    <row r="35" spans="1:68" ht="24" customHeight="1" x14ac:dyDescent="0.2">
      <c r="B35" s="584"/>
      <c r="C35" s="585"/>
      <c r="D35" s="473" t="s">
        <v>129</v>
      </c>
      <c r="E35" s="474"/>
      <c r="F35" s="474"/>
      <c r="G35" s="474"/>
      <c r="H35" s="474"/>
      <c r="I35" s="474"/>
      <c r="J35" s="474"/>
      <c r="K35" s="474"/>
      <c r="L35" s="474"/>
      <c r="M35" s="475"/>
      <c r="N35" s="533"/>
      <c r="O35" s="534"/>
      <c r="P35" s="534"/>
      <c r="Q35" s="534"/>
      <c r="R35" s="534"/>
      <c r="S35" s="534"/>
      <c r="T35" s="534"/>
      <c r="U35" s="534"/>
      <c r="V35" s="534"/>
      <c r="W35" s="535"/>
      <c r="X35" s="116">
        <v>56</v>
      </c>
      <c r="Y35" s="476">
        <v>0</v>
      </c>
      <c r="Z35" s="477"/>
      <c r="AA35" s="477"/>
      <c r="AB35" s="477"/>
      <c r="AC35" s="477"/>
      <c r="AD35" s="477"/>
      <c r="AE35" s="477"/>
      <c r="AF35" s="477"/>
      <c r="AG35" s="477"/>
      <c r="AH35" s="477"/>
      <c r="AI35" s="477"/>
      <c r="AJ35" s="477"/>
      <c r="AK35" s="478"/>
      <c r="AL35" s="114">
        <v>72</v>
      </c>
      <c r="AM35" s="479">
        <v>0</v>
      </c>
      <c r="AN35" s="480"/>
      <c r="AO35" s="480"/>
      <c r="AP35" s="480"/>
      <c r="AQ35" s="480"/>
      <c r="AR35" s="480"/>
      <c r="AS35" s="480"/>
      <c r="AT35" s="480"/>
      <c r="AU35" s="480"/>
      <c r="AV35" s="480"/>
      <c r="AW35" s="481"/>
      <c r="AX35" s="114">
        <v>89</v>
      </c>
      <c r="AY35" s="142"/>
      <c r="AZ35" s="479">
        <v>0</v>
      </c>
      <c r="BA35" s="480"/>
      <c r="BB35" s="480"/>
      <c r="BC35" s="480"/>
      <c r="BD35" s="480"/>
      <c r="BE35" s="480"/>
      <c r="BF35" s="480"/>
      <c r="BG35" s="480"/>
      <c r="BH35" s="480"/>
      <c r="BI35" s="480"/>
      <c r="BJ35" s="480"/>
      <c r="BK35" s="480"/>
      <c r="BL35" s="480"/>
      <c r="BM35" s="552"/>
    </row>
    <row r="36" spans="1:68" s="22" customFormat="1" ht="24" customHeight="1" thickBot="1" x14ac:dyDescent="0.3">
      <c r="B36" s="584"/>
      <c r="C36" s="585"/>
      <c r="D36" s="652" t="s">
        <v>130</v>
      </c>
      <c r="E36" s="653"/>
      <c r="F36" s="653"/>
      <c r="G36" s="653"/>
      <c r="H36" s="653"/>
      <c r="I36" s="653"/>
      <c r="J36" s="653"/>
      <c r="K36" s="653"/>
      <c r="L36" s="653"/>
      <c r="M36" s="654"/>
      <c r="N36" s="120">
        <v>42</v>
      </c>
      <c r="O36" s="543">
        <f>+O24-O32</f>
        <v>0</v>
      </c>
      <c r="P36" s="544"/>
      <c r="Q36" s="544"/>
      <c r="R36" s="544"/>
      <c r="S36" s="544"/>
      <c r="T36" s="544"/>
      <c r="U36" s="544"/>
      <c r="V36" s="544"/>
      <c r="W36" s="559"/>
      <c r="X36" s="195">
        <v>57</v>
      </c>
      <c r="Y36" s="545">
        <f>IF(Y33-Y35&gt;0,Y33-Y35,0)</f>
        <v>0</v>
      </c>
      <c r="Z36" s="546"/>
      <c r="AA36" s="546"/>
      <c r="AB36" s="546"/>
      <c r="AC36" s="546"/>
      <c r="AD36" s="546"/>
      <c r="AE36" s="546"/>
      <c r="AF36" s="546"/>
      <c r="AG36" s="546"/>
      <c r="AH36" s="546"/>
      <c r="AI36" s="546"/>
      <c r="AJ36" s="546"/>
      <c r="AK36" s="547"/>
      <c r="AL36" s="196">
        <v>73</v>
      </c>
      <c r="AM36" s="548">
        <f>IF(+AM33-AM35&gt;0,+AM33-AM35,0)</f>
        <v>0</v>
      </c>
      <c r="AN36" s="549"/>
      <c r="AO36" s="549"/>
      <c r="AP36" s="549"/>
      <c r="AQ36" s="549"/>
      <c r="AR36" s="549"/>
      <c r="AS36" s="549"/>
      <c r="AT36" s="549"/>
      <c r="AU36" s="549"/>
      <c r="AV36" s="549"/>
      <c r="AW36" s="550"/>
      <c r="AX36" s="196">
        <v>90</v>
      </c>
      <c r="AY36" s="197"/>
      <c r="AZ36" s="548">
        <f>IF(AZ33-AZ35&gt;0,AZ33-AZ35,0)</f>
        <v>0</v>
      </c>
      <c r="BA36" s="549"/>
      <c r="BB36" s="549"/>
      <c r="BC36" s="549"/>
      <c r="BD36" s="549"/>
      <c r="BE36" s="549"/>
      <c r="BF36" s="549"/>
      <c r="BG36" s="549"/>
      <c r="BH36" s="549"/>
      <c r="BI36" s="549"/>
      <c r="BJ36" s="549"/>
      <c r="BK36" s="549"/>
      <c r="BL36" s="549"/>
      <c r="BM36" s="551"/>
      <c r="BN36" s="6"/>
    </row>
    <row r="37" spans="1:68" ht="110.1" customHeight="1" x14ac:dyDescent="0.2">
      <c r="B37" s="584"/>
      <c r="C37" s="585"/>
      <c r="D37" s="589" t="s">
        <v>215</v>
      </c>
      <c r="E37" s="505"/>
      <c r="F37" s="505"/>
      <c r="G37" s="505"/>
      <c r="H37" s="505"/>
      <c r="I37" s="506"/>
      <c r="J37" s="146">
        <v>91</v>
      </c>
      <c r="K37" s="279">
        <v>0</v>
      </c>
      <c r="L37" s="280"/>
      <c r="M37" s="280"/>
      <c r="N37" s="280"/>
      <c r="O37" s="280"/>
      <c r="P37" s="280"/>
      <c r="Q37" s="281"/>
      <c r="R37" s="504" t="s">
        <v>216</v>
      </c>
      <c r="S37" s="505"/>
      <c r="T37" s="505"/>
      <c r="U37" s="146">
        <v>92</v>
      </c>
      <c r="V37" s="279">
        <v>0</v>
      </c>
      <c r="W37" s="280"/>
      <c r="X37" s="280"/>
      <c r="Y37" s="280"/>
      <c r="Z37" s="280"/>
      <c r="AA37" s="280"/>
      <c r="AB37" s="280"/>
      <c r="AC37" s="280"/>
      <c r="AD37" s="280"/>
      <c r="AE37" s="281"/>
      <c r="AF37" s="504" t="s">
        <v>217</v>
      </c>
      <c r="AG37" s="505"/>
      <c r="AH37" s="505"/>
      <c r="AI37" s="505"/>
      <c r="AJ37" s="505"/>
      <c r="AK37" s="506"/>
      <c r="AL37" s="147">
        <v>93</v>
      </c>
      <c r="AM37" s="279">
        <f>+K37-V37</f>
        <v>0</v>
      </c>
      <c r="AN37" s="280"/>
      <c r="AO37" s="280"/>
      <c r="AP37" s="280"/>
      <c r="AQ37" s="280"/>
      <c r="AR37" s="280"/>
      <c r="AS37" s="280"/>
      <c r="AT37" s="280"/>
      <c r="AU37" s="280"/>
      <c r="AV37" s="513" t="s">
        <v>141</v>
      </c>
      <c r="AW37" s="514"/>
      <c r="AX37" s="514"/>
      <c r="AY37" s="514"/>
      <c r="AZ37" s="515"/>
      <c r="BA37" s="148">
        <v>94</v>
      </c>
      <c r="BB37" s="536">
        <v>0</v>
      </c>
      <c r="BC37" s="537"/>
      <c r="BD37" s="537"/>
      <c r="BE37" s="537"/>
      <c r="BF37" s="537"/>
      <c r="BG37" s="537"/>
      <c r="BH37" s="537"/>
      <c r="BI37" s="537"/>
      <c r="BJ37" s="537"/>
      <c r="BK37" s="537"/>
      <c r="BL37" s="537"/>
      <c r="BM37" s="538"/>
      <c r="BN37" s="111"/>
      <c r="BO37" s="111"/>
      <c r="BP37" s="111"/>
    </row>
    <row r="38" spans="1:68" ht="56.1" customHeight="1" thickBot="1" x14ac:dyDescent="0.25">
      <c r="B38" s="584"/>
      <c r="C38" s="585"/>
      <c r="D38" s="264" t="s">
        <v>182</v>
      </c>
      <c r="E38" s="265"/>
      <c r="F38" s="265"/>
      <c r="G38" s="265"/>
      <c r="H38" s="265"/>
      <c r="I38" s="266"/>
      <c r="J38" s="143">
        <v>95</v>
      </c>
      <c r="K38" s="267">
        <v>0</v>
      </c>
      <c r="L38" s="268"/>
      <c r="M38" s="268"/>
      <c r="N38" s="268"/>
      <c r="O38" s="268"/>
      <c r="P38" s="268"/>
      <c r="Q38" s="269"/>
      <c r="R38" s="313" t="s">
        <v>110</v>
      </c>
      <c r="S38" s="265"/>
      <c r="T38" s="265"/>
      <c r="U38" s="144">
        <v>96</v>
      </c>
      <c r="V38" s="314">
        <v>0</v>
      </c>
      <c r="W38" s="315"/>
      <c r="X38" s="315"/>
      <c r="Y38" s="315"/>
      <c r="Z38" s="315"/>
      <c r="AA38" s="315"/>
      <c r="AB38" s="315"/>
      <c r="AC38" s="315"/>
      <c r="AD38" s="315"/>
      <c r="AE38" s="316"/>
      <c r="AF38" s="507" t="s">
        <v>218</v>
      </c>
      <c r="AG38" s="508"/>
      <c r="AH38" s="508"/>
      <c r="AI38" s="508"/>
      <c r="AJ38" s="508"/>
      <c r="AK38" s="509"/>
      <c r="AL38" s="145">
        <v>97</v>
      </c>
      <c r="AM38" s="317">
        <f>IF(AM37+V38-BB37-K38&gt;0,AM37+V38-BB37-K38,0)</f>
        <v>0</v>
      </c>
      <c r="AN38" s="318"/>
      <c r="AO38" s="318"/>
      <c r="AP38" s="318"/>
      <c r="AQ38" s="318"/>
      <c r="AR38" s="318"/>
      <c r="AS38" s="318"/>
      <c r="AT38" s="318"/>
      <c r="AU38" s="319"/>
      <c r="AV38" s="320" t="s">
        <v>142</v>
      </c>
      <c r="AW38" s="321"/>
      <c r="AX38" s="321"/>
      <c r="AY38" s="321"/>
      <c r="AZ38" s="322"/>
      <c r="BA38" s="42">
        <v>98</v>
      </c>
      <c r="BB38" s="323">
        <v>0</v>
      </c>
      <c r="BC38" s="324"/>
      <c r="BD38" s="324"/>
      <c r="BE38" s="324"/>
      <c r="BF38" s="324"/>
      <c r="BG38" s="324"/>
      <c r="BH38" s="324"/>
      <c r="BI38" s="324"/>
      <c r="BJ38" s="324"/>
      <c r="BK38" s="324"/>
      <c r="BL38" s="324"/>
      <c r="BM38" s="325"/>
      <c r="BN38" s="129"/>
    </row>
    <row r="39" spans="1:68" ht="29.25" customHeight="1" x14ac:dyDescent="0.2">
      <c r="B39" s="433" t="s">
        <v>131</v>
      </c>
      <c r="C39" s="434"/>
      <c r="D39" s="457" t="s">
        <v>86</v>
      </c>
      <c r="E39" s="458"/>
      <c r="F39" s="458"/>
      <c r="G39" s="458"/>
      <c r="H39" s="458"/>
      <c r="I39" s="458"/>
      <c r="J39" s="458"/>
      <c r="K39" s="458"/>
      <c r="L39" s="458"/>
      <c r="M39" s="458"/>
      <c r="N39" s="458"/>
      <c r="O39" s="458"/>
      <c r="P39" s="458"/>
      <c r="Q39" s="459"/>
      <c r="R39" s="130">
        <v>99</v>
      </c>
      <c r="S39" s="427">
        <v>0</v>
      </c>
      <c r="T39" s="428"/>
      <c r="U39" s="428"/>
      <c r="V39" s="428"/>
      <c r="W39" s="428"/>
      <c r="X39" s="428"/>
      <c r="Y39" s="428"/>
      <c r="Z39" s="428"/>
      <c r="AA39" s="428"/>
      <c r="AB39" s="428"/>
      <c r="AC39" s="428"/>
      <c r="AD39" s="428"/>
      <c r="AE39" s="429"/>
      <c r="AF39" s="261" t="s">
        <v>184</v>
      </c>
      <c r="AG39" s="466" t="s">
        <v>137</v>
      </c>
      <c r="AH39" s="336" t="s">
        <v>191</v>
      </c>
      <c r="AI39" s="337"/>
      <c r="AJ39" s="337"/>
      <c r="AK39" s="337"/>
      <c r="AL39" s="337"/>
      <c r="AM39" s="337"/>
      <c r="AN39" s="337"/>
      <c r="AO39" s="337"/>
      <c r="AP39" s="337"/>
      <c r="AQ39" s="337"/>
      <c r="AR39" s="337"/>
      <c r="AS39" s="337"/>
      <c r="AT39" s="337"/>
      <c r="AU39" s="337"/>
      <c r="AV39" s="338"/>
      <c r="AW39" s="131">
        <v>116</v>
      </c>
      <c r="AX39" s="460">
        <v>0</v>
      </c>
      <c r="AY39" s="461"/>
      <c r="AZ39" s="461"/>
      <c r="BA39" s="461"/>
      <c r="BB39" s="461"/>
      <c r="BC39" s="461"/>
      <c r="BD39" s="461"/>
      <c r="BE39" s="461"/>
      <c r="BF39" s="461"/>
      <c r="BG39" s="461"/>
      <c r="BH39" s="461"/>
      <c r="BI39" s="461"/>
      <c r="BJ39" s="461"/>
      <c r="BK39" s="461"/>
      <c r="BL39" s="461"/>
      <c r="BM39" s="462"/>
    </row>
    <row r="40" spans="1:68" ht="29.25" customHeight="1" x14ac:dyDescent="0.2">
      <c r="B40" s="435"/>
      <c r="C40" s="436"/>
      <c r="D40" s="439" t="s">
        <v>84</v>
      </c>
      <c r="E40" s="439"/>
      <c r="F40" s="439"/>
      <c r="G40" s="439"/>
      <c r="H40" s="439"/>
      <c r="I40" s="439"/>
      <c r="J40" s="439"/>
      <c r="K40" s="439"/>
      <c r="L40" s="439"/>
      <c r="M40" s="439"/>
      <c r="N40" s="439"/>
      <c r="O40" s="439"/>
      <c r="P40" s="439"/>
      <c r="Q40" s="440"/>
      <c r="R40" s="34">
        <f t="shared" ref="R40:R45" si="0">+R39+1</f>
        <v>100</v>
      </c>
      <c r="S40" s="430">
        <v>0</v>
      </c>
      <c r="T40" s="431"/>
      <c r="U40" s="431"/>
      <c r="V40" s="431"/>
      <c r="W40" s="431"/>
      <c r="X40" s="431"/>
      <c r="Y40" s="431"/>
      <c r="Z40" s="431"/>
      <c r="AA40" s="431"/>
      <c r="AB40" s="431"/>
      <c r="AC40" s="431"/>
      <c r="AD40" s="431"/>
      <c r="AE40" s="432"/>
      <c r="AF40" s="262"/>
      <c r="AG40" s="467"/>
      <c r="AH40" s="339" t="s">
        <v>192</v>
      </c>
      <c r="AI40" s="340"/>
      <c r="AJ40" s="340"/>
      <c r="AK40" s="340"/>
      <c r="AL40" s="340"/>
      <c r="AM40" s="340"/>
      <c r="AN40" s="340"/>
      <c r="AO40" s="340"/>
      <c r="AP40" s="340"/>
      <c r="AQ40" s="340"/>
      <c r="AR40" s="340"/>
      <c r="AS40" s="340"/>
      <c r="AT40" s="340"/>
      <c r="AU40" s="340"/>
      <c r="AV40" s="341"/>
      <c r="AW40" s="35">
        <f>+AW39+1</f>
        <v>117</v>
      </c>
      <c r="AX40" s="463">
        <v>0</v>
      </c>
      <c r="AY40" s="464"/>
      <c r="AZ40" s="464"/>
      <c r="BA40" s="464"/>
      <c r="BB40" s="464"/>
      <c r="BC40" s="464"/>
      <c r="BD40" s="464"/>
      <c r="BE40" s="464"/>
      <c r="BF40" s="464"/>
      <c r="BG40" s="464"/>
      <c r="BH40" s="464"/>
      <c r="BI40" s="464"/>
      <c r="BJ40" s="464"/>
      <c r="BK40" s="464"/>
      <c r="BL40" s="464"/>
      <c r="BM40" s="465"/>
    </row>
    <row r="41" spans="1:68" ht="29.25" customHeight="1" x14ac:dyDescent="0.2">
      <c r="A41" s="129"/>
      <c r="B41" s="435"/>
      <c r="C41" s="436"/>
      <c r="D41" s="441" t="s">
        <v>132</v>
      </c>
      <c r="E41" s="441"/>
      <c r="F41" s="441"/>
      <c r="G41" s="441"/>
      <c r="H41" s="441"/>
      <c r="I41" s="441"/>
      <c r="J41" s="441"/>
      <c r="K41" s="441"/>
      <c r="L41" s="441"/>
      <c r="M41" s="441"/>
      <c r="N41" s="441"/>
      <c r="O41" s="441"/>
      <c r="P41" s="441"/>
      <c r="Q41" s="442"/>
      <c r="R41" s="156">
        <f t="shared" si="0"/>
        <v>101</v>
      </c>
      <c r="S41" s="448">
        <f>S39-S40</f>
        <v>0</v>
      </c>
      <c r="T41" s="449"/>
      <c r="U41" s="449"/>
      <c r="V41" s="449"/>
      <c r="W41" s="449"/>
      <c r="X41" s="449"/>
      <c r="Y41" s="449"/>
      <c r="Z41" s="449"/>
      <c r="AA41" s="449"/>
      <c r="AB41" s="449"/>
      <c r="AC41" s="449"/>
      <c r="AD41" s="449"/>
      <c r="AE41" s="450"/>
      <c r="AF41" s="262"/>
      <c r="AG41" s="467"/>
      <c r="AH41" s="391" t="s">
        <v>146</v>
      </c>
      <c r="AI41" s="392"/>
      <c r="AJ41" s="392"/>
      <c r="AK41" s="392"/>
      <c r="AL41" s="392"/>
      <c r="AM41" s="392"/>
      <c r="AN41" s="392"/>
      <c r="AO41" s="392"/>
      <c r="AP41" s="392"/>
      <c r="AQ41" s="392"/>
      <c r="AR41" s="392"/>
      <c r="AS41" s="392"/>
      <c r="AT41" s="392"/>
      <c r="AU41" s="392"/>
      <c r="AV41" s="393"/>
      <c r="AW41" s="47">
        <f>+AW40+1</f>
        <v>118</v>
      </c>
      <c r="AX41" s="353">
        <v>0</v>
      </c>
      <c r="AY41" s="354"/>
      <c r="AZ41" s="354"/>
      <c r="BA41" s="354"/>
      <c r="BB41" s="354"/>
      <c r="BC41" s="354"/>
      <c r="BD41" s="354"/>
      <c r="BE41" s="354"/>
      <c r="BF41" s="354"/>
      <c r="BG41" s="354"/>
      <c r="BH41" s="354"/>
      <c r="BI41" s="354"/>
      <c r="BJ41" s="354"/>
      <c r="BK41" s="354"/>
      <c r="BL41" s="354"/>
      <c r="BM41" s="355"/>
    </row>
    <row r="42" spans="1:68" ht="29.25" customHeight="1" x14ac:dyDescent="0.2">
      <c r="B42" s="435"/>
      <c r="C42" s="436"/>
      <c r="D42" s="439" t="s">
        <v>87</v>
      </c>
      <c r="E42" s="439"/>
      <c r="F42" s="439"/>
      <c r="G42" s="439"/>
      <c r="H42" s="439"/>
      <c r="I42" s="439"/>
      <c r="J42" s="439"/>
      <c r="K42" s="439"/>
      <c r="L42" s="439"/>
      <c r="M42" s="439"/>
      <c r="N42" s="439"/>
      <c r="O42" s="439"/>
      <c r="P42" s="439"/>
      <c r="Q42" s="440"/>
      <c r="R42" s="36">
        <f t="shared" si="0"/>
        <v>102</v>
      </c>
      <c r="S42" s="430">
        <v>0</v>
      </c>
      <c r="T42" s="431"/>
      <c r="U42" s="431"/>
      <c r="V42" s="431"/>
      <c r="W42" s="431"/>
      <c r="X42" s="431"/>
      <c r="Y42" s="431"/>
      <c r="Z42" s="431"/>
      <c r="AA42" s="431"/>
      <c r="AB42" s="431"/>
      <c r="AC42" s="431"/>
      <c r="AD42" s="431"/>
      <c r="AE42" s="432"/>
      <c r="AF42" s="262"/>
      <c r="AG42" s="467"/>
      <c r="AH42" s="367" t="s">
        <v>138</v>
      </c>
      <c r="AI42" s="389"/>
      <c r="AJ42" s="389"/>
      <c r="AK42" s="389"/>
      <c r="AL42" s="389"/>
      <c r="AM42" s="389"/>
      <c r="AN42" s="389"/>
      <c r="AO42" s="389"/>
      <c r="AP42" s="389"/>
      <c r="AQ42" s="389"/>
      <c r="AR42" s="389"/>
      <c r="AS42" s="389"/>
      <c r="AT42" s="389"/>
      <c r="AU42" s="389"/>
      <c r="AV42" s="390"/>
      <c r="AW42" s="37">
        <f>+AW41+1</f>
        <v>119</v>
      </c>
      <c r="AX42" s="463">
        <v>0</v>
      </c>
      <c r="AY42" s="464"/>
      <c r="AZ42" s="464"/>
      <c r="BA42" s="464"/>
      <c r="BB42" s="464"/>
      <c r="BC42" s="464"/>
      <c r="BD42" s="464"/>
      <c r="BE42" s="464"/>
      <c r="BF42" s="464"/>
      <c r="BG42" s="464"/>
      <c r="BH42" s="464"/>
      <c r="BI42" s="464"/>
      <c r="BJ42" s="464"/>
      <c r="BK42" s="464"/>
      <c r="BL42" s="464"/>
      <c r="BM42" s="465"/>
    </row>
    <row r="43" spans="1:68" ht="29.25" customHeight="1" thickBot="1" x14ac:dyDescent="0.25">
      <c r="A43" s="129"/>
      <c r="B43" s="437"/>
      <c r="C43" s="438"/>
      <c r="D43" s="443" t="s">
        <v>133</v>
      </c>
      <c r="E43" s="444"/>
      <c r="F43" s="444"/>
      <c r="G43" s="444"/>
      <c r="H43" s="444"/>
      <c r="I43" s="444"/>
      <c r="J43" s="444"/>
      <c r="K43" s="444"/>
      <c r="L43" s="444"/>
      <c r="M43" s="444"/>
      <c r="N43" s="444"/>
      <c r="O43" s="444"/>
      <c r="P43" s="444"/>
      <c r="Q43" s="445"/>
      <c r="R43" s="38">
        <f t="shared" si="0"/>
        <v>103</v>
      </c>
      <c r="S43" s="451">
        <f>+S41-S42</f>
        <v>0</v>
      </c>
      <c r="T43" s="452"/>
      <c r="U43" s="452"/>
      <c r="V43" s="452"/>
      <c r="W43" s="452"/>
      <c r="X43" s="452"/>
      <c r="Y43" s="452"/>
      <c r="Z43" s="452"/>
      <c r="AA43" s="452"/>
      <c r="AB43" s="452"/>
      <c r="AC43" s="452"/>
      <c r="AD43" s="452"/>
      <c r="AE43" s="453"/>
      <c r="AF43" s="262"/>
      <c r="AG43" s="467"/>
      <c r="AH43" s="391" t="s">
        <v>185</v>
      </c>
      <c r="AI43" s="392"/>
      <c r="AJ43" s="392"/>
      <c r="AK43" s="392"/>
      <c r="AL43" s="392"/>
      <c r="AM43" s="392"/>
      <c r="AN43" s="392"/>
      <c r="AO43" s="392"/>
      <c r="AP43" s="392"/>
      <c r="AQ43" s="392"/>
      <c r="AR43" s="392"/>
      <c r="AS43" s="392"/>
      <c r="AT43" s="392"/>
      <c r="AU43" s="392"/>
      <c r="AV43" s="393"/>
      <c r="AW43" s="77">
        <v>120</v>
      </c>
      <c r="AX43" s="353">
        <v>0</v>
      </c>
      <c r="AY43" s="354"/>
      <c r="AZ43" s="354"/>
      <c r="BA43" s="354"/>
      <c r="BB43" s="354"/>
      <c r="BC43" s="354"/>
      <c r="BD43" s="354"/>
      <c r="BE43" s="354"/>
      <c r="BF43" s="354"/>
      <c r="BG43" s="354"/>
      <c r="BH43" s="354"/>
      <c r="BI43" s="354"/>
      <c r="BJ43" s="354"/>
      <c r="BK43" s="354"/>
      <c r="BL43" s="354"/>
      <c r="BM43" s="355"/>
    </row>
    <row r="44" spans="1:68" ht="32.25" customHeight="1" x14ac:dyDescent="0.2">
      <c r="B44" s="306" t="s">
        <v>111</v>
      </c>
      <c r="C44" s="307"/>
      <c r="D44" s="446" t="s">
        <v>139</v>
      </c>
      <c r="E44" s="446"/>
      <c r="F44" s="446"/>
      <c r="G44" s="446"/>
      <c r="H44" s="446"/>
      <c r="I44" s="446"/>
      <c r="J44" s="446"/>
      <c r="K44" s="446"/>
      <c r="L44" s="446"/>
      <c r="M44" s="446"/>
      <c r="N44" s="446"/>
      <c r="O44" s="446"/>
      <c r="P44" s="446"/>
      <c r="Q44" s="447"/>
      <c r="R44" s="36">
        <f t="shared" si="0"/>
        <v>104</v>
      </c>
      <c r="S44" s="359">
        <v>0</v>
      </c>
      <c r="T44" s="360"/>
      <c r="U44" s="360"/>
      <c r="V44" s="360"/>
      <c r="W44" s="360"/>
      <c r="X44" s="360"/>
      <c r="Y44" s="360"/>
      <c r="Z44" s="360"/>
      <c r="AA44" s="360"/>
      <c r="AB44" s="360"/>
      <c r="AC44" s="360"/>
      <c r="AD44" s="360"/>
      <c r="AE44" s="361"/>
      <c r="AF44" s="262"/>
      <c r="AG44" s="468"/>
      <c r="AH44" s="399" t="s">
        <v>186</v>
      </c>
      <c r="AI44" s="400"/>
      <c r="AJ44" s="400"/>
      <c r="AK44" s="400"/>
      <c r="AL44" s="400"/>
      <c r="AM44" s="400"/>
      <c r="AN44" s="400"/>
      <c r="AO44" s="400"/>
      <c r="AP44" s="400"/>
      <c r="AQ44" s="400"/>
      <c r="AR44" s="400"/>
      <c r="AS44" s="400"/>
      <c r="AT44" s="400"/>
      <c r="AU44" s="400"/>
      <c r="AV44" s="401"/>
      <c r="AW44" s="188">
        <f>+AW43+1</f>
        <v>121</v>
      </c>
      <c r="AX44" s="383">
        <f>SUM(AX39:BM43)</f>
        <v>0</v>
      </c>
      <c r="AY44" s="384"/>
      <c r="AZ44" s="384"/>
      <c r="BA44" s="384"/>
      <c r="BB44" s="384"/>
      <c r="BC44" s="384"/>
      <c r="BD44" s="384"/>
      <c r="BE44" s="384"/>
      <c r="BF44" s="384"/>
      <c r="BG44" s="384"/>
      <c r="BH44" s="384"/>
      <c r="BI44" s="384"/>
      <c r="BJ44" s="384"/>
      <c r="BK44" s="384"/>
      <c r="BL44" s="384"/>
      <c r="BM44" s="385"/>
      <c r="BN44" s="129"/>
    </row>
    <row r="45" spans="1:68" ht="44.25" customHeight="1" x14ac:dyDescent="0.2">
      <c r="B45" s="308"/>
      <c r="C45" s="309"/>
      <c r="D45" s="290" t="s">
        <v>84</v>
      </c>
      <c r="E45" s="290"/>
      <c r="F45" s="290"/>
      <c r="G45" s="290"/>
      <c r="H45" s="290"/>
      <c r="I45" s="290"/>
      <c r="J45" s="290"/>
      <c r="K45" s="290"/>
      <c r="L45" s="290"/>
      <c r="M45" s="290"/>
      <c r="N45" s="290"/>
      <c r="O45" s="290"/>
      <c r="P45" s="290"/>
      <c r="Q45" s="291"/>
      <c r="R45" s="157">
        <f t="shared" si="0"/>
        <v>105</v>
      </c>
      <c r="S45" s="454">
        <v>0</v>
      </c>
      <c r="T45" s="455"/>
      <c r="U45" s="455"/>
      <c r="V45" s="455"/>
      <c r="W45" s="455"/>
      <c r="X45" s="455"/>
      <c r="Y45" s="455"/>
      <c r="Z45" s="455"/>
      <c r="AA45" s="455"/>
      <c r="AB45" s="455"/>
      <c r="AC45" s="455"/>
      <c r="AD45" s="455"/>
      <c r="AE45" s="456"/>
      <c r="AF45" s="262"/>
      <c r="AG45" s="397" t="s">
        <v>150</v>
      </c>
      <c r="AH45" s="402" t="s">
        <v>97</v>
      </c>
      <c r="AI45" s="403"/>
      <c r="AJ45" s="403"/>
      <c r="AK45" s="403"/>
      <c r="AL45" s="403"/>
      <c r="AM45" s="39">
        <v>122</v>
      </c>
      <c r="AN45" s="404">
        <v>0</v>
      </c>
      <c r="AO45" s="405"/>
      <c r="AP45" s="405"/>
      <c r="AQ45" s="405"/>
      <c r="AR45" s="405"/>
      <c r="AS45" s="405"/>
      <c r="AT45" s="405"/>
      <c r="AU45" s="405"/>
      <c r="AV45" s="406"/>
      <c r="AW45" s="700" t="s">
        <v>73</v>
      </c>
      <c r="AX45" s="701"/>
      <c r="AY45" s="701"/>
      <c r="AZ45" s="701"/>
      <c r="BA45" s="152">
        <v>123</v>
      </c>
      <c r="BB45" s="705">
        <v>0</v>
      </c>
      <c r="BC45" s="706"/>
      <c r="BD45" s="706"/>
      <c r="BE45" s="706"/>
      <c r="BF45" s="706"/>
      <c r="BG45" s="706"/>
      <c r="BH45" s="706"/>
      <c r="BI45" s="706"/>
      <c r="BJ45" s="706"/>
      <c r="BK45" s="706"/>
      <c r="BL45" s="706"/>
      <c r="BM45" s="707"/>
    </row>
    <row r="46" spans="1:68" ht="42.95" customHeight="1" x14ac:dyDescent="0.2">
      <c r="A46" s="111"/>
      <c r="B46" s="308"/>
      <c r="C46" s="309"/>
      <c r="D46" s="288" t="s">
        <v>134</v>
      </c>
      <c r="E46" s="288"/>
      <c r="F46" s="288"/>
      <c r="G46" s="288"/>
      <c r="H46" s="288"/>
      <c r="I46" s="288"/>
      <c r="J46" s="288"/>
      <c r="K46" s="288"/>
      <c r="L46" s="288"/>
      <c r="M46" s="288"/>
      <c r="N46" s="288"/>
      <c r="O46" s="288"/>
      <c r="P46" s="288"/>
      <c r="Q46" s="289"/>
      <c r="R46" s="158">
        <f t="shared" ref="R46:R55" si="1">+R45+1</f>
        <v>106</v>
      </c>
      <c r="S46" s="333">
        <f>+S44-S45</f>
        <v>0</v>
      </c>
      <c r="T46" s="334"/>
      <c r="U46" s="334"/>
      <c r="V46" s="334"/>
      <c r="W46" s="334"/>
      <c r="X46" s="334"/>
      <c r="Y46" s="334"/>
      <c r="Z46" s="334"/>
      <c r="AA46" s="334"/>
      <c r="AB46" s="334"/>
      <c r="AC46" s="334"/>
      <c r="AD46" s="334"/>
      <c r="AE46" s="335"/>
      <c r="AF46" s="262"/>
      <c r="AG46" s="398"/>
      <c r="AH46" s="351" t="s">
        <v>147</v>
      </c>
      <c r="AI46" s="352"/>
      <c r="AJ46" s="352"/>
      <c r="AK46" s="352"/>
      <c r="AL46" s="352"/>
      <c r="AM46" s="160">
        <v>124</v>
      </c>
      <c r="AN46" s="702">
        <v>0</v>
      </c>
      <c r="AO46" s="703"/>
      <c r="AP46" s="703"/>
      <c r="AQ46" s="703"/>
      <c r="AR46" s="703"/>
      <c r="AS46" s="703"/>
      <c r="AT46" s="703"/>
      <c r="AU46" s="703"/>
      <c r="AV46" s="704"/>
      <c r="AW46" s="708" t="s">
        <v>148</v>
      </c>
      <c r="AX46" s="709"/>
      <c r="AY46" s="709"/>
      <c r="AZ46" s="709"/>
      <c r="BA46" s="161">
        <v>125</v>
      </c>
      <c r="BB46" s="710">
        <f>SUM(AN45+BB45+AN46)</f>
        <v>0</v>
      </c>
      <c r="BC46" s="711"/>
      <c r="BD46" s="711"/>
      <c r="BE46" s="711"/>
      <c r="BF46" s="711"/>
      <c r="BG46" s="711"/>
      <c r="BH46" s="711"/>
      <c r="BI46" s="711"/>
      <c r="BJ46" s="711"/>
      <c r="BK46" s="711"/>
      <c r="BL46" s="711"/>
      <c r="BM46" s="712"/>
      <c r="BN46" s="129"/>
    </row>
    <row r="47" spans="1:68" ht="24" customHeight="1" x14ac:dyDescent="0.2">
      <c r="B47" s="308"/>
      <c r="C47" s="309"/>
      <c r="D47" s="290" t="s">
        <v>95</v>
      </c>
      <c r="E47" s="290"/>
      <c r="F47" s="290"/>
      <c r="G47" s="290"/>
      <c r="H47" s="290"/>
      <c r="I47" s="290"/>
      <c r="J47" s="290"/>
      <c r="K47" s="290"/>
      <c r="L47" s="290"/>
      <c r="M47" s="290"/>
      <c r="N47" s="290"/>
      <c r="O47" s="290"/>
      <c r="P47" s="290"/>
      <c r="Q47" s="291"/>
      <c r="R47" s="39">
        <f t="shared" si="1"/>
        <v>107</v>
      </c>
      <c r="S47" s="342">
        <v>0</v>
      </c>
      <c r="T47" s="343"/>
      <c r="U47" s="343"/>
      <c r="V47" s="343"/>
      <c r="W47" s="343"/>
      <c r="X47" s="343"/>
      <c r="Y47" s="343"/>
      <c r="Z47" s="343"/>
      <c r="AA47" s="343"/>
      <c r="AB47" s="343"/>
      <c r="AC47" s="343"/>
      <c r="AD47" s="343"/>
      <c r="AE47" s="344"/>
      <c r="AF47" s="262"/>
      <c r="AG47" s="713" t="s">
        <v>149</v>
      </c>
      <c r="AH47" s="713"/>
      <c r="AI47" s="713"/>
      <c r="AJ47" s="713"/>
      <c r="AK47" s="713"/>
      <c r="AL47" s="713"/>
      <c r="AM47" s="713"/>
      <c r="AN47" s="713"/>
      <c r="AO47" s="713"/>
      <c r="AP47" s="713"/>
      <c r="AQ47" s="713"/>
      <c r="AR47" s="713"/>
      <c r="AS47" s="713"/>
      <c r="AT47" s="713"/>
      <c r="AU47" s="713"/>
      <c r="AV47" s="714"/>
      <c r="AW47" s="48">
        <f>+BA46+1</f>
        <v>126</v>
      </c>
      <c r="AX47" s="386">
        <f>IF(AX44-BB46&gt;0,AX44-BB46,0)</f>
        <v>0</v>
      </c>
      <c r="AY47" s="387"/>
      <c r="AZ47" s="387"/>
      <c r="BA47" s="387"/>
      <c r="BB47" s="387"/>
      <c r="BC47" s="387"/>
      <c r="BD47" s="387"/>
      <c r="BE47" s="387"/>
      <c r="BF47" s="387"/>
      <c r="BG47" s="387"/>
      <c r="BH47" s="387"/>
      <c r="BI47" s="387"/>
      <c r="BJ47" s="387"/>
      <c r="BK47" s="387"/>
      <c r="BL47" s="387"/>
      <c r="BM47" s="388"/>
      <c r="BN47" s="129"/>
    </row>
    <row r="48" spans="1:68" ht="27" customHeight="1" x14ac:dyDescent="0.2">
      <c r="B48" s="308"/>
      <c r="C48" s="309"/>
      <c r="D48" s="292" t="s">
        <v>106</v>
      </c>
      <c r="E48" s="292"/>
      <c r="F48" s="292"/>
      <c r="G48" s="292"/>
      <c r="H48" s="292"/>
      <c r="I48" s="292"/>
      <c r="J48" s="292"/>
      <c r="K48" s="292"/>
      <c r="L48" s="292"/>
      <c r="M48" s="292"/>
      <c r="N48" s="292"/>
      <c r="O48" s="292"/>
      <c r="P48" s="292"/>
      <c r="Q48" s="293"/>
      <c r="R48" s="40">
        <f t="shared" si="1"/>
        <v>108</v>
      </c>
      <c r="S48" s="330">
        <v>0</v>
      </c>
      <c r="T48" s="331"/>
      <c r="U48" s="331"/>
      <c r="V48" s="331"/>
      <c r="W48" s="331"/>
      <c r="X48" s="331"/>
      <c r="Y48" s="331"/>
      <c r="Z48" s="331"/>
      <c r="AA48" s="331"/>
      <c r="AB48" s="331"/>
      <c r="AC48" s="331"/>
      <c r="AD48" s="331"/>
      <c r="AE48" s="332"/>
      <c r="AF48" s="262"/>
      <c r="AG48" s="362" t="s">
        <v>10</v>
      </c>
      <c r="AH48" s="362"/>
      <c r="AI48" s="362"/>
      <c r="AJ48" s="362"/>
      <c r="AK48" s="362"/>
      <c r="AL48" s="362"/>
      <c r="AM48" s="362"/>
      <c r="AN48" s="362"/>
      <c r="AO48" s="362"/>
      <c r="AP48" s="362"/>
      <c r="AQ48" s="362"/>
      <c r="AR48" s="362"/>
      <c r="AS48" s="362"/>
      <c r="AT48" s="362"/>
      <c r="AU48" s="362"/>
      <c r="AV48" s="363"/>
      <c r="AW48" s="162">
        <f>+AW47+1</f>
        <v>127</v>
      </c>
      <c r="AX48" s="383">
        <v>0</v>
      </c>
      <c r="AY48" s="384"/>
      <c r="AZ48" s="384"/>
      <c r="BA48" s="384"/>
      <c r="BB48" s="384"/>
      <c r="BC48" s="384"/>
      <c r="BD48" s="384"/>
      <c r="BE48" s="384"/>
      <c r="BF48" s="384"/>
      <c r="BG48" s="384"/>
      <c r="BH48" s="384"/>
      <c r="BI48" s="384"/>
      <c r="BJ48" s="384"/>
      <c r="BK48" s="384"/>
      <c r="BL48" s="384"/>
      <c r="BM48" s="385"/>
    </row>
    <row r="49" spans="1:67" ht="27" customHeight="1" x14ac:dyDescent="0.2">
      <c r="B49" s="308"/>
      <c r="C49" s="309"/>
      <c r="D49" s="290" t="s">
        <v>153</v>
      </c>
      <c r="E49" s="290"/>
      <c r="F49" s="290"/>
      <c r="G49" s="290"/>
      <c r="H49" s="290"/>
      <c r="I49" s="290"/>
      <c r="J49" s="290"/>
      <c r="K49" s="290"/>
      <c r="L49" s="290"/>
      <c r="M49" s="290"/>
      <c r="N49" s="290"/>
      <c r="O49" s="290"/>
      <c r="P49" s="290"/>
      <c r="Q49" s="291"/>
      <c r="R49" s="41">
        <f t="shared" si="1"/>
        <v>109</v>
      </c>
      <c r="S49" s="342">
        <v>0</v>
      </c>
      <c r="T49" s="343"/>
      <c r="U49" s="343"/>
      <c r="V49" s="343"/>
      <c r="W49" s="343"/>
      <c r="X49" s="343"/>
      <c r="Y49" s="343"/>
      <c r="Z49" s="343"/>
      <c r="AA49" s="343"/>
      <c r="AB49" s="343"/>
      <c r="AC49" s="343"/>
      <c r="AD49" s="343"/>
      <c r="AE49" s="344"/>
      <c r="AF49" s="262"/>
      <c r="AG49" s="392" t="s">
        <v>98</v>
      </c>
      <c r="AH49" s="392"/>
      <c r="AI49" s="392"/>
      <c r="AJ49" s="392"/>
      <c r="AK49" s="392"/>
      <c r="AL49" s="392"/>
      <c r="AM49" s="392"/>
      <c r="AN49" s="392"/>
      <c r="AO49" s="392"/>
      <c r="AP49" s="392"/>
      <c r="AQ49" s="392"/>
      <c r="AR49" s="392"/>
      <c r="AS49" s="392"/>
      <c r="AT49" s="392"/>
      <c r="AU49" s="392"/>
      <c r="AV49" s="393"/>
      <c r="AW49" s="47">
        <f>+AW48+1</f>
        <v>128</v>
      </c>
      <c r="AX49" s="353">
        <v>0</v>
      </c>
      <c r="AY49" s="354"/>
      <c r="AZ49" s="354"/>
      <c r="BA49" s="354"/>
      <c r="BB49" s="354"/>
      <c r="BC49" s="354"/>
      <c r="BD49" s="354"/>
      <c r="BE49" s="354"/>
      <c r="BF49" s="354"/>
      <c r="BG49" s="354"/>
      <c r="BH49" s="354"/>
      <c r="BI49" s="354"/>
      <c r="BJ49" s="354"/>
      <c r="BK49" s="354"/>
      <c r="BL49" s="354"/>
      <c r="BM49" s="355"/>
    </row>
    <row r="50" spans="1:67" ht="27" customHeight="1" thickBot="1" x14ac:dyDescent="0.25">
      <c r="B50" s="326"/>
      <c r="C50" s="327"/>
      <c r="D50" s="294" t="s">
        <v>135</v>
      </c>
      <c r="E50" s="294"/>
      <c r="F50" s="294"/>
      <c r="G50" s="294"/>
      <c r="H50" s="294"/>
      <c r="I50" s="294"/>
      <c r="J50" s="294"/>
      <c r="K50" s="294"/>
      <c r="L50" s="294"/>
      <c r="M50" s="294"/>
      <c r="N50" s="294"/>
      <c r="O50" s="294"/>
      <c r="P50" s="294"/>
      <c r="Q50" s="295"/>
      <c r="R50" s="42">
        <f t="shared" si="1"/>
        <v>110</v>
      </c>
      <c r="S50" s="345">
        <v>0</v>
      </c>
      <c r="T50" s="346"/>
      <c r="U50" s="346"/>
      <c r="V50" s="346"/>
      <c r="W50" s="346"/>
      <c r="X50" s="346"/>
      <c r="Y50" s="346"/>
      <c r="Z50" s="346"/>
      <c r="AA50" s="346"/>
      <c r="AB50" s="346"/>
      <c r="AC50" s="346"/>
      <c r="AD50" s="346"/>
      <c r="AE50" s="347"/>
      <c r="AF50" s="262"/>
      <c r="AG50" s="328" t="s">
        <v>151</v>
      </c>
      <c r="AH50" s="328"/>
      <c r="AI50" s="328"/>
      <c r="AJ50" s="328"/>
      <c r="AK50" s="328"/>
      <c r="AL50" s="328"/>
      <c r="AM50" s="328"/>
      <c r="AN50" s="328"/>
      <c r="AO50" s="328"/>
      <c r="AP50" s="328"/>
      <c r="AQ50" s="328"/>
      <c r="AR50" s="328"/>
      <c r="AS50" s="328"/>
      <c r="AT50" s="328"/>
      <c r="AU50" s="328"/>
      <c r="AV50" s="329"/>
      <c r="AW50" s="151">
        <v>129</v>
      </c>
      <c r="AX50" s="383">
        <v>0</v>
      </c>
      <c r="AY50" s="384"/>
      <c r="AZ50" s="384"/>
      <c r="BA50" s="384"/>
      <c r="BB50" s="384"/>
      <c r="BC50" s="384"/>
      <c r="BD50" s="384"/>
      <c r="BE50" s="384"/>
      <c r="BF50" s="384"/>
      <c r="BG50" s="384"/>
      <c r="BH50" s="384"/>
      <c r="BI50" s="384"/>
      <c r="BJ50" s="384"/>
      <c r="BK50" s="384"/>
      <c r="BL50" s="384"/>
      <c r="BM50" s="385"/>
      <c r="BN50" s="129"/>
    </row>
    <row r="51" spans="1:67" ht="27" customHeight="1" thickBot="1" x14ac:dyDescent="0.25">
      <c r="B51" s="296" t="s">
        <v>145</v>
      </c>
      <c r="C51" s="297"/>
      <c r="D51" s="297"/>
      <c r="E51" s="297"/>
      <c r="F51" s="297"/>
      <c r="G51" s="297"/>
      <c r="H51" s="297"/>
      <c r="I51" s="297"/>
      <c r="J51" s="297"/>
      <c r="K51" s="297"/>
      <c r="L51" s="297"/>
      <c r="M51" s="297"/>
      <c r="N51" s="297"/>
      <c r="O51" s="297"/>
      <c r="P51" s="297"/>
      <c r="Q51" s="298"/>
      <c r="R51" s="168">
        <v>111</v>
      </c>
      <c r="S51" s="374">
        <v>0</v>
      </c>
      <c r="T51" s="375"/>
      <c r="U51" s="375"/>
      <c r="V51" s="375"/>
      <c r="W51" s="375"/>
      <c r="X51" s="375"/>
      <c r="Y51" s="375"/>
      <c r="Z51" s="375"/>
      <c r="AA51" s="375"/>
      <c r="AB51" s="375"/>
      <c r="AC51" s="375"/>
      <c r="AD51" s="375"/>
      <c r="AE51" s="376"/>
      <c r="AF51" s="262"/>
      <c r="AG51" s="395" t="s">
        <v>99</v>
      </c>
      <c r="AH51" s="395"/>
      <c r="AI51" s="395"/>
      <c r="AJ51" s="395"/>
      <c r="AK51" s="395"/>
      <c r="AL51" s="395"/>
      <c r="AM51" s="395"/>
      <c r="AN51" s="395"/>
      <c r="AO51" s="395"/>
      <c r="AP51" s="395"/>
      <c r="AQ51" s="395"/>
      <c r="AR51" s="395"/>
      <c r="AS51" s="395"/>
      <c r="AT51" s="395"/>
      <c r="AU51" s="395"/>
      <c r="AV51" s="396"/>
      <c r="AW51" s="49">
        <v>130</v>
      </c>
      <c r="AX51" s="356">
        <v>0</v>
      </c>
      <c r="AY51" s="357"/>
      <c r="AZ51" s="357"/>
      <c r="BA51" s="357"/>
      <c r="BB51" s="357"/>
      <c r="BC51" s="357"/>
      <c r="BD51" s="357"/>
      <c r="BE51" s="357"/>
      <c r="BF51" s="357"/>
      <c r="BG51" s="357"/>
      <c r="BH51" s="357"/>
      <c r="BI51" s="357"/>
      <c r="BJ51" s="357"/>
      <c r="BK51" s="357"/>
      <c r="BL51" s="357"/>
      <c r="BM51" s="358"/>
    </row>
    <row r="52" spans="1:67" ht="27" customHeight="1" x14ac:dyDescent="0.2">
      <c r="B52" s="306" t="s">
        <v>136</v>
      </c>
      <c r="C52" s="307"/>
      <c r="D52" s="302" t="s">
        <v>96</v>
      </c>
      <c r="E52" s="302"/>
      <c r="F52" s="302"/>
      <c r="G52" s="302"/>
      <c r="H52" s="302"/>
      <c r="I52" s="302"/>
      <c r="J52" s="302"/>
      <c r="K52" s="302"/>
      <c r="L52" s="302"/>
      <c r="M52" s="302"/>
      <c r="N52" s="302"/>
      <c r="O52" s="302"/>
      <c r="P52" s="302"/>
      <c r="Q52" s="303"/>
      <c r="R52" s="36">
        <v>112</v>
      </c>
      <c r="S52" s="348">
        <v>0</v>
      </c>
      <c r="T52" s="349"/>
      <c r="U52" s="349"/>
      <c r="V52" s="349"/>
      <c r="W52" s="349"/>
      <c r="X52" s="349"/>
      <c r="Y52" s="349"/>
      <c r="Z52" s="349"/>
      <c r="AA52" s="349"/>
      <c r="AB52" s="349"/>
      <c r="AC52" s="349"/>
      <c r="AD52" s="349"/>
      <c r="AE52" s="350"/>
      <c r="AF52" s="262"/>
      <c r="AG52" s="271" t="s">
        <v>100</v>
      </c>
      <c r="AH52" s="271"/>
      <c r="AI52" s="271"/>
      <c r="AJ52" s="271"/>
      <c r="AK52" s="271"/>
      <c r="AL52" s="271"/>
      <c r="AM52" s="271"/>
      <c r="AN52" s="271"/>
      <c r="AO52" s="271"/>
      <c r="AP52" s="271"/>
      <c r="AQ52" s="271"/>
      <c r="AR52" s="271"/>
      <c r="AS52" s="271"/>
      <c r="AT52" s="271"/>
      <c r="AU52" s="271"/>
      <c r="AV52" s="394"/>
      <c r="AW52" s="35">
        <v>131</v>
      </c>
      <c r="AX52" s="660">
        <v>0</v>
      </c>
      <c r="AY52" s="661"/>
      <c r="AZ52" s="661"/>
      <c r="BA52" s="661"/>
      <c r="BB52" s="661"/>
      <c r="BC52" s="661"/>
      <c r="BD52" s="661"/>
      <c r="BE52" s="661"/>
      <c r="BF52" s="661"/>
      <c r="BG52" s="661"/>
      <c r="BH52" s="661"/>
      <c r="BI52" s="661"/>
      <c r="BJ52" s="661"/>
      <c r="BK52" s="661"/>
      <c r="BL52" s="661"/>
      <c r="BM52" s="662"/>
    </row>
    <row r="53" spans="1:67" ht="27" customHeight="1" x14ac:dyDescent="0.2">
      <c r="B53" s="308"/>
      <c r="C53" s="309"/>
      <c r="D53" s="304" t="s">
        <v>78</v>
      </c>
      <c r="E53" s="304"/>
      <c r="F53" s="304"/>
      <c r="G53" s="304"/>
      <c r="H53" s="304"/>
      <c r="I53" s="304"/>
      <c r="J53" s="304"/>
      <c r="K53" s="304"/>
      <c r="L53" s="304"/>
      <c r="M53" s="304"/>
      <c r="N53" s="304"/>
      <c r="O53" s="304"/>
      <c r="P53" s="304"/>
      <c r="Q53" s="305"/>
      <c r="R53" s="46">
        <v>113</v>
      </c>
      <c r="S53" s="299">
        <v>0</v>
      </c>
      <c r="T53" s="300"/>
      <c r="U53" s="300"/>
      <c r="V53" s="300"/>
      <c r="W53" s="300"/>
      <c r="X53" s="300"/>
      <c r="Y53" s="300"/>
      <c r="Z53" s="300"/>
      <c r="AA53" s="300"/>
      <c r="AB53" s="300"/>
      <c r="AC53" s="300"/>
      <c r="AD53" s="300"/>
      <c r="AE53" s="301"/>
      <c r="AF53" s="262"/>
      <c r="AG53" s="395" t="s">
        <v>143</v>
      </c>
      <c r="AH53" s="395"/>
      <c r="AI53" s="395"/>
      <c r="AJ53" s="395"/>
      <c r="AK53" s="395"/>
      <c r="AL53" s="395"/>
      <c r="AM53" s="395"/>
      <c r="AN53" s="395"/>
      <c r="AO53" s="395"/>
      <c r="AP53" s="395"/>
      <c r="AQ53" s="395"/>
      <c r="AR53" s="395"/>
      <c r="AS53" s="395"/>
      <c r="AT53" s="395"/>
      <c r="AU53" s="395"/>
      <c r="AV53" s="396"/>
      <c r="AW53" s="45">
        <f>+AW52+1</f>
        <v>132</v>
      </c>
      <c r="AX53" s="663">
        <v>0</v>
      </c>
      <c r="AY53" s="664"/>
      <c r="AZ53" s="664"/>
      <c r="BA53" s="664"/>
      <c r="BB53" s="664"/>
      <c r="BC53" s="664"/>
      <c r="BD53" s="664"/>
      <c r="BE53" s="664"/>
      <c r="BF53" s="664"/>
      <c r="BG53" s="664"/>
      <c r="BH53" s="664"/>
      <c r="BI53" s="664"/>
      <c r="BJ53" s="664"/>
      <c r="BK53" s="664"/>
      <c r="BL53" s="664"/>
      <c r="BM53" s="665"/>
    </row>
    <row r="54" spans="1:67" ht="20.100000000000001" customHeight="1" x14ac:dyDescent="0.2">
      <c r="B54" s="308"/>
      <c r="C54" s="309"/>
      <c r="D54" s="689" t="s">
        <v>17</v>
      </c>
      <c r="E54" s="292"/>
      <c r="F54" s="292"/>
      <c r="G54" s="292"/>
      <c r="H54" s="292"/>
      <c r="I54" s="292"/>
      <c r="J54" s="292"/>
      <c r="K54" s="292"/>
      <c r="L54" s="292"/>
      <c r="M54" s="292"/>
      <c r="N54" s="292"/>
      <c r="O54" s="292"/>
      <c r="P54" s="292"/>
      <c r="Q54" s="293"/>
      <c r="R54" s="40">
        <f t="shared" si="1"/>
        <v>114</v>
      </c>
      <c r="S54" s="330">
        <v>0</v>
      </c>
      <c r="T54" s="331"/>
      <c r="U54" s="331"/>
      <c r="V54" s="331"/>
      <c r="W54" s="331"/>
      <c r="X54" s="331"/>
      <c r="Y54" s="331"/>
      <c r="Z54" s="331"/>
      <c r="AA54" s="331"/>
      <c r="AB54" s="331"/>
      <c r="AC54" s="331"/>
      <c r="AD54" s="331"/>
      <c r="AE54" s="332"/>
      <c r="AF54" s="262"/>
      <c r="AG54" s="407" t="s">
        <v>101</v>
      </c>
      <c r="AH54" s="407"/>
      <c r="AI54" s="407"/>
      <c r="AJ54" s="407"/>
      <c r="AK54" s="407"/>
      <c r="AL54" s="407"/>
      <c r="AM54" s="407"/>
      <c r="AN54" s="407"/>
      <c r="AO54" s="407"/>
      <c r="AP54" s="407"/>
      <c r="AQ54" s="407"/>
      <c r="AR54" s="407"/>
      <c r="AS54" s="407"/>
      <c r="AT54" s="407"/>
      <c r="AU54" s="407"/>
      <c r="AV54" s="408"/>
      <c r="AW54" s="50">
        <f>+AW53+1</f>
        <v>133</v>
      </c>
      <c r="AX54" s="409">
        <v>0</v>
      </c>
      <c r="AY54" s="410"/>
      <c r="AZ54" s="410"/>
      <c r="BA54" s="410"/>
      <c r="BB54" s="410"/>
      <c r="BC54" s="410"/>
      <c r="BD54" s="410"/>
      <c r="BE54" s="410"/>
      <c r="BF54" s="410"/>
      <c r="BG54" s="410"/>
      <c r="BH54" s="410"/>
      <c r="BI54" s="410"/>
      <c r="BJ54" s="410"/>
      <c r="BK54" s="410"/>
      <c r="BL54" s="410"/>
      <c r="BM54" s="411"/>
    </row>
    <row r="55" spans="1:67" ht="33.950000000000003" customHeight="1" thickBot="1" x14ac:dyDescent="0.25">
      <c r="A55" s="111"/>
      <c r="B55" s="310"/>
      <c r="C55" s="309"/>
      <c r="D55" s="377" t="s">
        <v>183</v>
      </c>
      <c r="E55" s="378"/>
      <c r="F55" s="378"/>
      <c r="G55" s="378"/>
      <c r="H55" s="378"/>
      <c r="I55" s="378"/>
      <c r="J55" s="378"/>
      <c r="K55" s="378"/>
      <c r="L55" s="378"/>
      <c r="M55" s="378"/>
      <c r="N55" s="378"/>
      <c r="O55" s="378"/>
      <c r="P55" s="378"/>
      <c r="Q55" s="379"/>
      <c r="R55" s="159">
        <f t="shared" si="1"/>
        <v>115</v>
      </c>
      <c r="S55" s="380">
        <v>0</v>
      </c>
      <c r="T55" s="381"/>
      <c r="U55" s="381"/>
      <c r="V55" s="381"/>
      <c r="W55" s="381"/>
      <c r="X55" s="381"/>
      <c r="Y55" s="381"/>
      <c r="Z55" s="381"/>
      <c r="AA55" s="381"/>
      <c r="AB55" s="381"/>
      <c r="AC55" s="381"/>
      <c r="AD55" s="381"/>
      <c r="AE55" s="382"/>
      <c r="AF55" s="263"/>
      <c r="AG55" s="153"/>
      <c r="AH55" s="153"/>
      <c r="AI55" s="153"/>
      <c r="AJ55" s="153"/>
      <c r="AK55" s="153"/>
      <c r="AL55" s="153"/>
      <c r="AM55" s="153"/>
      <c r="AN55" s="153"/>
      <c r="AO55" s="153"/>
      <c r="AP55" s="153"/>
      <c r="AQ55" s="153"/>
      <c r="AR55" s="153"/>
      <c r="AS55" s="153"/>
      <c r="AT55" s="153"/>
      <c r="AU55" s="153"/>
      <c r="AV55" s="153"/>
      <c r="AW55" s="154"/>
      <c r="AX55" s="153"/>
      <c r="AY55" s="153"/>
      <c r="AZ55" s="153"/>
      <c r="BA55" s="153"/>
      <c r="BB55" s="153"/>
      <c r="BC55" s="153"/>
      <c r="BD55" s="153"/>
      <c r="BE55" s="153"/>
      <c r="BF55" s="153"/>
      <c r="BG55" s="153"/>
      <c r="BH55" s="153"/>
      <c r="BI55" s="153"/>
      <c r="BJ55" s="153"/>
      <c r="BK55" s="153"/>
      <c r="BL55" s="153"/>
      <c r="BM55" s="155"/>
    </row>
    <row r="56" spans="1:67" ht="84.95" customHeight="1" x14ac:dyDescent="0.2">
      <c r="A56" s="111"/>
      <c r="B56" s="412" t="s">
        <v>187</v>
      </c>
      <c r="C56" s="413"/>
      <c r="D56" s="413"/>
      <c r="E56" s="413"/>
      <c r="F56" s="413"/>
      <c r="G56" s="413"/>
      <c r="H56" s="163">
        <v>134</v>
      </c>
      <c r="I56" s="414">
        <v>0</v>
      </c>
      <c r="J56" s="414"/>
      <c r="K56" s="414"/>
      <c r="L56" s="414"/>
      <c r="M56" s="414"/>
      <c r="N56" s="414"/>
      <c r="O56" s="414"/>
      <c r="P56" s="414"/>
      <c r="Q56" s="364" t="s">
        <v>11</v>
      </c>
      <c r="R56" s="365"/>
      <c r="S56" s="366"/>
      <c r="T56" s="164">
        <v>135</v>
      </c>
      <c r="U56" s="311">
        <v>0</v>
      </c>
      <c r="V56" s="312"/>
      <c r="W56" s="312"/>
      <c r="X56" s="312"/>
      <c r="Y56" s="312"/>
      <c r="Z56" s="312"/>
      <c r="AA56" s="312"/>
      <c r="AB56" s="312"/>
      <c r="AC56" s="312"/>
      <c r="AD56" s="312"/>
      <c r="AE56" s="312"/>
      <c r="AF56" s="691" t="s">
        <v>210</v>
      </c>
      <c r="AG56" s="692"/>
      <c r="AH56" s="692"/>
      <c r="AI56" s="692"/>
      <c r="AJ56" s="692"/>
      <c r="AK56" s="692"/>
      <c r="AL56" s="693"/>
      <c r="AM56" s="165">
        <v>136</v>
      </c>
      <c r="AN56" s="690">
        <v>0</v>
      </c>
      <c r="AO56" s="690"/>
      <c r="AP56" s="690"/>
      <c r="AQ56" s="690"/>
      <c r="AR56" s="690"/>
      <c r="AS56" s="690"/>
      <c r="AT56" s="690"/>
      <c r="AU56" s="690"/>
      <c r="AV56" s="690"/>
      <c r="AW56" s="694" t="s">
        <v>188</v>
      </c>
      <c r="AX56" s="695"/>
      <c r="AY56" s="696"/>
      <c r="AZ56" s="166">
        <v>137</v>
      </c>
      <c r="BA56" s="697">
        <v>0</v>
      </c>
      <c r="BB56" s="698"/>
      <c r="BC56" s="698"/>
      <c r="BD56" s="698"/>
      <c r="BE56" s="698"/>
      <c r="BF56" s="698"/>
      <c r="BG56" s="698"/>
      <c r="BH56" s="698"/>
      <c r="BI56" s="698"/>
      <c r="BJ56" s="698"/>
      <c r="BK56" s="698"/>
      <c r="BL56" s="698"/>
      <c r="BM56" s="699"/>
      <c r="BN56" s="129"/>
      <c r="BO56" s="129"/>
    </row>
    <row r="57" spans="1:67" ht="48.75" customHeight="1" thickBot="1" x14ac:dyDescent="0.25">
      <c r="B57" s="270" t="s">
        <v>152</v>
      </c>
      <c r="C57" s="271"/>
      <c r="D57" s="271"/>
      <c r="E57" s="271"/>
      <c r="F57" s="271"/>
      <c r="G57" s="271"/>
      <c r="H57" s="271"/>
      <c r="I57" s="271"/>
      <c r="J57" s="169">
        <v>138</v>
      </c>
      <c r="K57" s="272">
        <v>0</v>
      </c>
      <c r="L57" s="273"/>
      <c r="M57" s="273"/>
      <c r="N57" s="274"/>
      <c r="O57" s="271" t="s">
        <v>154</v>
      </c>
      <c r="P57" s="271"/>
      <c r="Q57" s="271"/>
      <c r="R57" s="271"/>
      <c r="S57" s="169">
        <v>139</v>
      </c>
      <c r="T57" s="275">
        <v>0</v>
      </c>
      <c r="U57" s="276"/>
      <c r="V57" s="276"/>
      <c r="W57" s="276"/>
      <c r="X57" s="276"/>
      <c r="Y57" s="276"/>
      <c r="Z57" s="276"/>
      <c r="AA57" s="276"/>
      <c r="AB57" s="51"/>
      <c r="AC57" s="51"/>
      <c r="AD57" s="277" t="s">
        <v>189</v>
      </c>
      <c r="AE57" s="271"/>
      <c r="AF57" s="271"/>
      <c r="AG57" s="271"/>
      <c r="AH57" s="271"/>
      <c r="AI57" s="271"/>
      <c r="AJ57" s="271"/>
      <c r="AK57" s="271"/>
      <c r="AL57" s="278"/>
      <c r="AM57" s="170">
        <v>140</v>
      </c>
      <c r="AN57" s="372">
        <v>0</v>
      </c>
      <c r="AO57" s="373"/>
      <c r="AP57" s="373"/>
      <c r="AQ57" s="373"/>
      <c r="AR57" s="373"/>
      <c r="AS57" s="373"/>
      <c r="AT57" s="373"/>
      <c r="AU57" s="373"/>
      <c r="AV57" s="373"/>
      <c r="AW57" s="367" t="s">
        <v>155</v>
      </c>
      <c r="AX57" s="368"/>
      <c r="AY57" s="52"/>
      <c r="AZ57" s="171">
        <v>141</v>
      </c>
      <c r="BA57" s="369">
        <v>0</v>
      </c>
      <c r="BB57" s="370"/>
      <c r="BC57" s="370"/>
      <c r="BD57" s="370"/>
      <c r="BE57" s="370"/>
      <c r="BF57" s="370"/>
      <c r="BG57" s="370"/>
      <c r="BH57" s="370"/>
      <c r="BI57" s="370"/>
      <c r="BJ57" s="370"/>
      <c r="BK57" s="370"/>
      <c r="BL57" s="370"/>
      <c r="BM57" s="371"/>
    </row>
    <row r="58" spans="1:67" ht="36.950000000000003" customHeight="1" x14ac:dyDescent="0.3">
      <c r="B58" s="199" t="s">
        <v>211</v>
      </c>
      <c r="C58" s="200"/>
      <c r="D58" s="200"/>
      <c r="E58" s="200"/>
      <c r="F58" s="200"/>
      <c r="G58" s="200"/>
      <c r="H58" s="200"/>
      <c r="I58" s="200"/>
      <c r="J58" s="200"/>
      <c r="K58" s="201"/>
      <c r="L58" s="201"/>
      <c r="M58" s="202"/>
      <c r="N58" s="203"/>
      <c r="O58" s="204"/>
      <c r="P58" s="202"/>
      <c r="Q58" s="202"/>
      <c r="R58" s="202"/>
      <c r="S58" s="205"/>
      <c r="T58" s="206"/>
      <c r="U58" s="206"/>
      <c r="V58" s="419" t="s">
        <v>12</v>
      </c>
      <c r="W58" s="419"/>
      <c r="X58" s="419"/>
      <c r="Y58" s="419"/>
      <c r="Z58" s="419"/>
      <c r="AA58" s="419"/>
      <c r="AB58" s="419"/>
      <c r="AC58" s="419"/>
      <c r="AD58" s="419"/>
      <c r="AE58" s="419"/>
      <c r="AF58" s="419"/>
      <c r="AG58" s="419"/>
      <c r="AH58" s="419"/>
      <c r="AI58" s="420"/>
      <c r="AJ58" s="207"/>
      <c r="AK58" s="208"/>
      <c r="AL58" s="208"/>
      <c r="AM58" s="208"/>
      <c r="AN58" s="208"/>
      <c r="AO58" s="208"/>
      <c r="AP58" s="208"/>
      <c r="AQ58" s="208"/>
      <c r="AR58" s="208"/>
      <c r="AS58" s="201"/>
      <c r="AT58" s="201"/>
      <c r="AU58" s="201"/>
      <c r="AV58" s="201"/>
      <c r="AW58" s="201"/>
      <c r="AX58" s="201"/>
      <c r="AY58" s="201"/>
      <c r="AZ58" s="201"/>
      <c r="BA58" s="209"/>
      <c r="BB58" s="209"/>
      <c r="BC58" s="208"/>
      <c r="BD58" s="208"/>
      <c r="BE58" s="208"/>
      <c r="BF58" s="208"/>
      <c r="BG58" s="208"/>
      <c r="BH58" s="201"/>
      <c r="BI58" s="201"/>
      <c r="BJ58" s="201"/>
      <c r="BK58" s="201"/>
      <c r="BL58" s="201"/>
      <c r="BM58" s="205"/>
    </row>
    <row r="59" spans="1:67" ht="27.75" customHeight="1" x14ac:dyDescent="0.3">
      <c r="B59" s="417" t="s">
        <v>15</v>
      </c>
      <c r="C59" s="418"/>
      <c r="D59" s="418"/>
      <c r="E59" s="418"/>
      <c r="F59" s="418"/>
      <c r="G59" s="418"/>
      <c r="H59" s="418"/>
      <c r="I59" s="418"/>
      <c r="J59" s="418"/>
      <c r="K59" s="418"/>
      <c r="L59" s="418"/>
      <c r="M59" s="418"/>
      <c r="N59" s="418"/>
      <c r="O59" s="418"/>
      <c r="P59" s="418"/>
      <c r="Q59" s="418"/>
      <c r="R59" s="202"/>
      <c r="S59" s="211"/>
      <c r="T59" s="206"/>
      <c r="U59" s="206"/>
      <c r="V59" s="206"/>
      <c r="W59" s="206"/>
      <c r="X59" s="206"/>
      <c r="Y59" s="206" t="s">
        <v>13</v>
      </c>
      <c r="Z59" s="206"/>
      <c r="AA59" s="212"/>
      <c r="AB59" s="212"/>
      <c r="AC59" s="212"/>
      <c r="AD59" s="212"/>
      <c r="AE59" s="212"/>
      <c r="AF59" s="212"/>
      <c r="AG59" s="212"/>
      <c r="AH59" s="212"/>
      <c r="AI59" s="212"/>
      <c r="AJ59" s="213" t="s">
        <v>14</v>
      </c>
      <c r="AK59" s="208"/>
      <c r="AL59" s="208"/>
      <c r="AM59" s="208"/>
      <c r="AN59" s="208"/>
      <c r="AO59" s="208"/>
      <c r="AP59" s="208"/>
      <c r="AQ59" s="208"/>
      <c r="AR59" s="208"/>
      <c r="AS59" s="201"/>
      <c r="AT59" s="201"/>
      <c r="AU59" s="201"/>
      <c r="AV59" s="201"/>
      <c r="AW59" s="201"/>
      <c r="AX59" s="201"/>
      <c r="AY59" s="201"/>
      <c r="AZ59" s="201"/>
      <c r="BA59" s="201"/>
      <c r="BB59" s="208"/>
      <c r="BC59" s="208"/>
      <c r="BD59" s="208"/>
      <c r="BE59" s="208"/>
      <c r="BF59" s="208"/>
      <c r="BG59" s="208"/>
      <c r="BH59" s="201"/>
      <c r="BI59" s="201"/>
      <c r="BJ59" s="201"/>
      <c r="BK59" s="201"/>
      <c r="BL59" s="201"/>
      <c r="BM59" s="205"/>
    </row>
    <row r="60" spans="1:67" ht="27" customHeight="1" x14ac:dyDescent="0.3">
      <c r="B60" s="214"/>
      <c r="C60" s="210"/>
      <c r="D60" s="210"/>
      <c r="E60" s="210"/>
      <c r="F60" s="210"/>
      <c r="G60" s="210"/>
      <c r="H60" s="210"/>
      <c r="I60" s="210"/>
      <c r="J60" s="210"/>
      <c r="K60" s="210"/>
      <c r="L60" s="210"/>
      <c r="M60" s="215"/>
      <c r="N60" s="215"/>
      <c r="O60" s="215"/>
      <c r="P60" s="215"/>
      <c r="Q60" s="215"/>
      <c r="R60" s="215"/>
      <c r="S60" s="216"/>
      <c r="T60" s="206"/>
      <c r="U60" s="206"/>
      <c r="V60" s="206"/>
      <c r="W60" s="206"/>
      <c r="X60" s="206"/>
      <c r="Y60" s="206"/>
      <c r="Z60" s="206"/>
      <c r="AA60" s="212"/>
      <c r="AB60" s="212"/>
      <c r="AC60" s="212"/>
      <c r="AD60" s="212"/>
      <c r="AE60" s="212"/>
      <c r="AF60" s="212"/>
      <c r="AG60" s="212"/>
      <c r="AH60" s="212"/>
      <c r="AI60" s="212"/>
      <c r="AJ60" s="217"/>
      <c r="AK60" s="209"/>
      <c r="AL60" s="209"/>
      <c r="AM60" s="209"/>
      <c r="AN60" s="209"/>
      <c r="AO60" s="209"/>
      <c r="AP60" s="209"/>
      <c r="AQ60" s="209"/>
      <c r="AR60" s="209"/>
      <c r="AS60" s="209"/>
      <c r="AT60" s="218" t="s">
        <v>16</v>
      </c>
      <c r="AU60" s="219"/>
      <c r="AV60" s="201"/>
      <c r="AW60" s="201"/>
      <c r="AX60" s="201"/>
      <c r="AY60" s="201"/>
      <c r="AZ60" s="421"/>
      <c r="BA60" s="422"/>
      <c r="BB60" s="422"/>
      <c r="BC60" s="422"/>
      <c r="BD60" s="422"/>
      <c r="BE60" s="422"/>
      <c r="BF60" s="422"/>
      <c r="BG60" s="422"/>
      <c r="BH60" s="422"/>
      <c r="BI60" s="422"/>
      <c r="BJ60" s="423"/>
      <c r="BK60" s="220"/>
      <c r="BL60" s="221"/>
      <c r="BM60" s="205"/>
    </row>
    <row r="61" spans="1:67" ht="27" customHeight="1" thickBot="1" x14ac:dyDescent="0.35">
      <c r="B61" s="222"/>
      <c r="C61" s="223"/>
      <c r="D61" s="224"/>
      <c r="E61" s="224"/>
      <c r="F61" s="224"/>
      <c r="G61" s="224"/>
      <c r="H61" s="224"/>
      <c r="I61" s="224"/>
      <c r="J61" s="224"/>
      <c r="K61" s="224"/>
      <c r="L61" s="224"/>
      <c r="M61" s="224"/>
      <c r="N61" s="224"/>
      <c r="O61" s="224"/>
      <c r="P61" s="224"/>
      <c r="Q61" s="224"/>
      <c r="R61" s="224"/>
      <c r="S61" s="225"/>
      <c r="T61" s="206"/>
      <c r="U61" s="206"/>
      <c r="V61" s="206"/>
      <c r="W61" s="206"/>
      <c r="X61" s="206"/>
      <c r="Y61" s="206"/>
      <c r="Z61" s="206"/>
      <c r="AA61" s="212"/>
      <c r="AB61" s="212"/>
      <c r="AC61" s="212"/>
      <c r="AD61" s="212"/>
      <c r="AE61" s="212"/>
      <c r="AF61" s="212"/>
      <c r="AG61" s="212"/>
      <c r="AH61" s="212"/>
      <c r="AI61" s="212"/>
      <c r="AJ61" s="207"/>
      <c r="AK61" s="201"/>
      <c r="AL61" s="201"/>
      <c r="AM61" s="201"/>
      <c r="AN61" s="201"/>
      <c r="AO61" s="201"/>
      <c r="AP61" s="201"/>
      <c r="AQ61" s="201"/>
      <c r="AR61" s="201"/>
      <c r="AS61" s="201"/>
      <c r="AT61" s="219"/>
      <c r="AU61" s="219"/>
      <c r="AV61" s="219"/>
      <c r="AW61" s="219"/>
      <c r="AX61" s="219"/>
      <c r="AY61" s="219"/>
      <c r="AZ61" s="219"/>
      <c r="BA61" s="219"/>
      <c r="BB61" s="219"/>
      <c r="BC61" s="219"/>
      <c r="BD61" s="219"/>
      <c r="BE61" s="219"/>
      <c r="BF61" s="219"/>
      <c r="BG61" s="219"/>
      <c r="BH61" s="219"/>
      <c r="BI61" s="219"/>
      <c r="BJ61" s="219"/>
      <c r="BK61" s="219"/>
      <c r="BL61" s="201"/>
      <c r="BM61" s="205"/>
    </row>
    <row r="62" spans="1:67" ht="26.1" customHeight="1" thickBot="1" x14ac:dyDescent="0.35">
      <c r="B62" s="214" t="s">
        <v>90</v>
      </c>
      <c r="C62" s="226"/>
      <c r="D62" s="202"/>
      <c r="E62" s="202"/>
      <c r="F62" s="202"/>
      <c r="G62" s="202"/>
      <c r="H62" s="202"/>
      <c r="I62" s="202"/>
      <c r="J62" s="202"/>
      <c r="K62" s="202"/>
      <c r="L62" s="202"/>
      <c r="M62" s="202"/>
      <c r="N62" s="202"/>
      <c r="O62" s="202"/>
      <c r="P62" s="202"/>
      <c r="Q62" s="202"/>
      <c r="R62" s="202"/>
      <c r="S62" s="211"/>
      <c r="T62" s="206"/>
      <c r="U62" s="206"/>
      <c r="V62" s="206"/>
      <c r="W62" s="206"/>
      <c r="X62" s="206"/>
      <c r="Y62" s="206"/>
      <c r="Z62" s="206"/>
      <c r="AA62" s="212"/>
      <c r="AB62" s="212"/>
      <c r="AC62" s="212"/>
      <c r="AD62" s="212"/>
      <c r="AE62" s="212"/>
      <c r="AF62" s="212"/>
      <c r="AG62" s="212"/>
      <c r="AH62" s="212"/>
      <c r="AI62" s="212"/>
      <c r="AJ62" s="227"/>
      <c r="AK62" s="228"/>
      <c r="AL62" s="228"/>
      <c r="AM62" s="228"/>
      <c r="AN62" s="228"/>
      <c r="AO62" s="228"/>
      <c r="AP62" s="228"/>
      <c r="AQ62" s="228"/>
      <c r="AR62" s="228"/>
      <c r="AS62" s="228"/>
      <c r="AT62" s="228"/>
      <c r="AU62" s="228"/>
      <c r="AV62" s="228"/>
      <c r="AW62" s="228"/>
      <c r="AX62" s="228"/>
      <c r="AY62" s="228"/>
      <c r="AZ62" s="228"/>
      <c r="BA62" s="228"/>
      <c r="BB62" s="229"/>
      <c r="BC62" s="229"/>
      <c r="BD62" s="229"/>
      <c r="BE62" s="229"/>
      <c r="BF62" s="229"/>
      <c r="BG62" s="229"/>
      <c r="BH62" s="228"/>
      <c r="BI62" s="228"/>
      <c r="BJ62" s="228"/>
      <c r="BK62" s="228"/>
      <c r="BL62" s="228"/>
      <c r="BM62" s="230"/>
    </row>
    <row r="63" spans="1:67" ht="23.1" customHeight="1" x14ac:dyDescent="0.3">
      <c r="B63" s="214" t="s">
        <v>91</v>
      </c>
      <c r="C63" s="226"/>
      <c r="D63" s="202"/>
      <c r="E63" s="202"/>
      <c r="F63" s="202"/>
      <c r="G63" s="202"/>
      <c r="H63" s="202"/>
      <c r="I63" s="202"/>
      <c r="J63" s="202"/>
      <c r="K63" s="202"/>
      <c r="L63" s="202"/>
      <c r="M63" s="202"/>
      <c r="N63" s="202" t="s">
        <v>92</v>
      </c>
      <c r="O63" s="202"/>
      <c r="P63" s="231"/>
      <c r="Q63" s="231"/>
      <c r="R63" s="232"/>
      <c r="S63" s="233"/>
      <c r="T63" s="234"/>
      <c r="U63" s="234"/>
      <c r="V63" s="234"/>
      <c r="W63" s="234"/>
      <c r="X63" s="234"/>
      <c r="Y63" s="234"/>
      <c r="Z63" s="234"/>
      <c r="AA63" s="212"/>
      <c r="AB63" s="212"/>
      <c r="AC63" s="212"/>
      <c r="AD63" s="212"/>
      <c r="AE63" s="212"/>
      <c r="AF63" s="212"/>
      <c r="AG63" s="212"/>
      <c r="AH63" s="212"/>
      <c r="AI63" s="212"/>
      <c r="AJ63" s="198" t="s">
        <v>190</v>
      </c>
      <c r="AK63" s="247"/>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9"/>
    </row>
    <row r="64" spans="1:67" ht="27.75" customHeight="1" x14ac:dyDescent="0.3">
      <c r="B64" s="214"/>
      <c r="C64" s="202"/>
      <c r="D64" s="236"/>
      <c r="E64" s="236"/>
      <c r="F64" s="236"/>
      <c r="G64" s="236"/>
      <c r="H64" s="236"/>
      <c r="I64" s="236"/>
      <c r="J64" s="202"/>
      <c r="K64" s="202"/>
      <c r="L64" s="237"/>
      <c r="M64" s="237"/>
      <c r="N64" s="237"/>
      <c r="O64" s="237"/>
      <c r="P64" s="202"/>
      <c r="Q64" s="202"/>
      <c r="R64" s="202"/>
      <c r="S64" s="211"/>
      <c r="T64" s="206"/>
      <c r="U64" s="206"/>
      <c r="V64" s="206"/>
      <c r="W64" s="206"/>
      <c r="X64" s="206"/>
      <c r="Y64" s="206"/>
      <c r="Z64" s="206"/>
      <c r="AA64" s="238"/>
      <c r="AB64" s="212"/>
      <c r="AC64" s="212"/>
      <c r="AD64" s="212"/>
      <c r="AE64" s="212"/>
      <c r="AF64" s="212"/>
      <c r="AG64" s="212"/>
      <c r="AH64" s="212"/>
      <c r="AI64" s="212"/>
      <c r="AJ64" s="235"/>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1"/>
    </row>
    <row r="65" spans="2:66" ht="12" customHeight="1" x14ac:dyDescent="0.3">
      <c r="B65" s="214"/>
      <c r="C65" s="202"/>
      <c r="D65" s="236"/>
      <c r="E65" s="236"/>
      <c r="F65" s="236"/>
      <c r="G65" s="236"/>
      <c r="H65" s="236"/>
      <c r="I65" s="236"/>
      <c r="J65" s="202"/>
      <c r="K65" s="202"/>
      <c r="L65" s="237"/>
      <c r="M65" s="237"/>
      <c r="N65" s="202"/>
      <c r="O65" s="237"/>
      <c r="P65" s="202"/>
      <c r="Q65" s="202"/>
      <c r="R65" s="202"/>
      <c r="S65" s="211"/>
      <c r="T65" s="206"/>
      <c r="U65" s="206"/>
      <c r="V65" s="206"/>
      <c r="W65" s="206"/>
      <c r="X65" s="206"/>
      <c r="Y65" s="206"/>
      <c r="Z65" s="206"/>
      <c r="AA65" s="212"/>
      <c r="AB65" s="212"/>
      <c r="AC65" s="212"/>
      <c r="AD65" s="212"/>
      <c r="AE65" s="212"/>
      <c r="AF65" s="212"/>
      <c r="AG65" s="212"/>
      <c r="AH65" s="212"/>
      <c r="AI65" s="212"/>
      <c r="AJ65" s="239"/>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9"/>
    </row>
    <row r="66" spans="2:66" ht="39" customHeight="1" x14ac:dyDescent="0.3">
      <c r="B66" s="214"/>
      <c r="C66" s="226"/>
      <c r="D66" s="240"/>
      <c r="E66" s="240"/>
      <c r="F66" s="240"/>
      <c r="G66" s="240"/>
      <c r="H66" s="240"/>
      <c r="I66" s="240"/>
      <c r="J66" s="202"/>
      <c r="K66" s="202"/>
      <c r="L66" s="202"/>
      <c r="M66" s="202"/>
      <c r="N66" s="202"/>
      <c r="O66" s="202"/>
      <c r="P66" s="202"/>
      <c r="Q66" s="202"/>
      <c r="R66" s="202"/>
      <c r="S66" s="211"/>
      <c r="T66" s="206"/>
      <c r="U66" s="206"/>
      <c r="V66" s="206"/>
      <c r="W66" s="206"/>
      <c r="X66" s="206"/>
      <c r="Y66" s="206"/>
      <c r="Z66" s="206"/>
      <c r="AA66" s="212"/>
      <c r="AB66" s="212"/>
      <c r="AC66" s="212"/>
      <c r="AD66" s="212"/>
      <c r="AE66" s="212"/>
      <c r="AF66" s="212"/>
      <c r="AG66" s="212"/>
      <c r="AH66" s="212"/>
      <c r="AI66" s="212"/>
      <c r="AJ66" s="239"/>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9"/>
    </row>
    <row r="67" spans="2:66" ht="29.25" customHeight="1" thickBot="1" x14ac:dyDescent="0.35">
      <c r="B67" s="241" t="s">
        <v>93</v>
      </c>
      <c r="C67" s="242"/>
      <c r="D67" s="243"/>
      <c r="E67" s="243"/>
      <c r="F67" s="243"/>
      <c r="G67" s="243"/>
      <c r="H67" s="243"/>
      <c r="I67" s="243"/>
      <c r="J67" s="244"/>
      <c r="K67" s="241"/>
      <c r="L67" s="224"/>
      <c r="M67" s="224"/>
      <c r="N67" s="224"/>
      <c r="O67" s="224"/>
      <c r="P67" s="224"/>
      <c r="Q67" s="224"/>
      <c r="R67" s="224"/>
      <c r="S67" s="225"/>
      <c r="T67" s="245"/>
      <c r="U67" s="245"/>
      <c r="V67" s="415"/>
      <c r="W67" s="416"/>
      <c r="X67" s="416"/>
      <c r="Y67" s="416"/>
      <c r="Z67" s="416"/>
      <c r="AA67" s="416"/>
      <c r="AB67" s="416"/>
      <c r="AC67" s="416"/>
      <c r="AD67" s="416"/>
      <c r="AE67" s="416"/>
      <c r="AF67" s="416"/>
      <c r="AG67" s="416"/>
      <c r="AH67" s="416"/>
      <c r="AI67" s="416"/>
      <c r="AJ67" s="246"/>
      <c r="AK67" s="252"/>
      <c r="AL67" s="252"/>
      <c r="AM67" s="252"/>
      <c r="AN67" s="252"/>
      <c r="AO67" s="252"/>
      <c r="AP67" s="252"/>
      <c r="AQ67" s="252"/>
      <c r="AR67" s="252"/>
      <c r="AS67" s="252"/>
      <c r="AT67" s="252"/>
      <c r="AU67" s="252"/>
      <c r="AV67" s="252"/>
      <c r="AW67" s="252"/>
      <c r="AX67" s="252"/>
      <c r="AY67" s="252"/>
      <c r="AZ67" s="252"/>
      <c r="BA67" s="252"/>
      <c r="BB67" s="252"/>
      <c r="BC67" s="252"/>
      <c r="BD67" s="252"/>
      <c r="BE67" s="252"/>
      <c r="BF67" s="252"/>
      <c r="BG67" s="252"/>
      <c r="BH67" s="252"/>
      <c r="BI67" s="252"/>
      <c r="BJ67" s="252"/>
      <c r="BK67" s="252"/>
      <c r="BL67" s="252"/>
      <c r="BM67" s="253"/>
    </row>
    <row r="68" spans="2:66" ht="12" customHeight="1" x14ac:dyDescent="0.2">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row>
    <row r="69" spans="2:66" ht="12" customHeight="1" x14ac:dyDescent="0.2">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54" t="s">
        <v>219</v>
      </c>
      <c r="AM69" s="254"/>
      <c r="AN69" s="254"/>
      <c r="AO69" s="254"/>
      <c r="AP69" s="254"/>
      <c r="AQ69" s="254"/>
      <c r="AR69" s="254"/>
      <c r="AS69" s="254"/>
      <c r="AT69" s="254"/>
      <c r="AU69" s="254"/>
      <c r="AV69" s="254"/>
      <c r="AW69" s="254"/>
      <c r="AX69" s="254"/>
      <c r="AY69" s="254"/>
      <c r="AZ69" s="254"/>
      <c r="BA69" s="254"/>
      <c r="BB69" s="254"/>
      <c r="BC69" s="254"/>
      <c r="BD69" s="254"/>
      <c r="BE69" s="254"/>
      <c r="BF69" s="254"/>
      <c r="BG69" s="254"/>
      <c r="BH69" s="254"/>
      <c r="BI69" s="254"/>
      <c r="BJ69" s="254"/>
      <c r="BK69" s="254"/>
      <c r="BL69" s="254"/>
      <c r="BM69" s="254"/>
    </row>
    <row r="70" spans="2:66" ht="12" customHeight="1" x14ac:dyDescent="0.2">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row>
    <row r="71" spans="2:66" ht="12" customHeight="1" x14ac:dyDescent="0.2">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row>
    <row r="72" spans="2:66" ht="20.100000000000001" customHeight="1" x14ac:dyDescent="0.2">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row>
    <row r="73" spans="2:66" ht="12" customHeight="1" x14ac:dyDescent="0.25">
      <c r="BN73" s="23"/>
    </row>
    <row r="74" spans="2:66" ht="12" customHeight="1" x14ac:dyDescent="0.25">
      <c r="BN74" s="23"/>
    </row>
    <row r="75" spans="2:66" ht="20.25" customHeight="1" x14ac:dyDescent="0.25">
      <c r="BN75" s="23"/>
    </row>
    <row r="76" spans="2:66" ht="20.25" customHeight="1" x14ac:dyDescent="0.25">
      <c r="BN76" s="23"/>
    </row>
    <row r="77" spans="2:66" ht="20.25" customHeight="1" x14ac:dyDescent="0.25">
      <c r="BN77" s="23"/>
    </row>
    <row r="78" spans="2:66" ht="20.25" customHeight="1" x14ac:dyDescent="0.25">
      <c r="BN78" s="23"/>
    </row>
    <row r="79" spans="2:66" ht="20.25" customHeight="1" x14ac:dyDescent="0.25">
      <c r="BN79" s="23"/>
    </row>
    <row r="80" spans="2:66" ht="20.25" customHeight="1" x14ac:dyDescent="0.25">
      <c r="BN80" s="23"/>
    </row>
    <row r="81" spans="2:66" ht="20.25" customHeight="1" x14ac:dyDescent="0.25">
      <c r="BN81" s="23"/>
    </row>
    <row r="82" spans="2:66" ht="20.25" customHeight="1" x14ac:dyDescent="0.25">
      <c r="BN82" s="23"/>
    </row>
    <row r="83" spans="2:66" ht="20.25" customHeight="1" x14ac:dyDescent="0.25">
      <c r="BN83" s="23"/>
    </row>
    <row r="84" spans="2:66" ht="20.25" customHeight="1" x14ac:dyDescent="0.25">
      <c r="BN84" s="23"/>
    </row>
    <row r="85" spans="2:66" ht="20.25" customHeight="1" x14ac:dyDescent="0.25">
      <c r="BN85" s="23"/>
    </row>
    <row r="86" spans="2:66" ht="20.25" customHeight="1" x14ac:dyDescent="0.25">
      <c r="BN86" s="23"/>
    </row>
    <row r="87" spans="2:66" ht="20.25" customHeight="1" x14ac:dyDescent="0.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row>
    <row r="88" spans="2:66" ht="20.25"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row>
    <row r="89" spans="2:66" ht="20.25" customHeight="1" x14ac:dyDescent="0.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row>
    <row r="90" spans="2:66" ht="20.25" customHeight="1" x14ac:dyDescent="0.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row>
    <row r="91" spans="2:66" ht="20.25" customHeight="1" x14ac:dyDescent="0.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row>
    <row r="92" spans="2:66" ht="20.25" customHeight="1" x14ac:dyDescent="0.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row>
    <row r="93" spans="2:66" ht="20.25" customHeight="1" x14ac:dyDescent="0.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row>
    <row r="94" spans="2:66" ht="20.25" customHeight="1" x14ac:dyDescent="0.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row>
    <row r="95" spans="2:66" ht="20.25" customHeight="1" x14ac:dyDescent="0.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row>
    <row r="96" spans="2:66" ht="20.25" customHeight="1" x14ac:dyDescent="0.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row>
    <row r="97" spans="2:66" ht="20.25" customHeight="1" x14ac:dyDescent="0.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row>
    <row r="98" spans="2:66" ht="20.25" customHeight="1" x14ac:dyDescent="0.25"/>
    <row r="99" spans="2:66" ht="20.25" customHeight="1" x14ac:dyDescent="0.25"/>
    <row r="100" spans="2:66" ht="20.25" customHeight="1" x14ac:dyDescent="0.25"/>
    <row r="101" spans="2:66" ht="20.25" customHeight="1" x14ac:dyDescent="0.25"/>
    <row r="102" spans="2:66" ht="20.25" customHeight="1" x14ac:dyDescent="0.25"/>
    <row r="103" spans="2:66" ht="20.25" customHeight="1" x14ac:dyDescent="0.25"/>
    <row r="104" spans="2:66" ht="20.25" customHeight="1" x14ac:dyDescent="0.25"/>
    <row r="105" spans="2:66" ht="20.25" customHeight="1" x14ac:dyDescent="0.25"/>
    <row r="106" spans="2:66" ht="20.25" customHeight="1" x14ac:dyDescent="0.25"/>
    <row r="107" spans="2:66" ht="20.25" customHeight="1" x14ac:dyDescent="0.25"/>
    <row r="108" spans="2:66" ht="20.25" customHeight="1" x14ac:dyDescent="0.25"/>
    <row r="109" spans="2:66" ht="20.25" customHeight="1" x14ac:dyDescent="0.25"/>
    <row r="110" spans="2:66" ht="20.25" customHeight="1" x14ac:dyDescent="0.25"/>
    <row r="111" spans="2:66" ht="20.25" customHeight="1" x14ac:dyDescent="0.25"/>
    <row r="112" spans="2:66"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row r="133" ht="20.25" customHeight="1" x14ac:dyDescent="0.25"/>
    <row r="134" ht="20.25" customHeight="1" x14ac:dyDescent="0.25"/>
    <row r="135" ht="20.25" customHeight="1" x14ac:dyDescent="0.25"/>
    <row r="136" ht="20.25" customHeight="1" x14ac:dyDescent="0.25"/>
    <row r="137" ht="20.25" customHeight="1" x14ac:dyDescent="0.25"/>
    <row r="138" ht="20.25" customHeight="1" x14ac:dyDescent="0.25"/>
    <row r="139" ht="20.25" customHeight="1" x14ac:dyDescent="0.25"/>
    <row r="140" ht="20.25" customHeight="1" x14ac:dyDescent="0.25"/>
    <row r="141" ht="20.25" customHeight="1" x14ac:dyDescent="0.25"/>
    <row r="142" ht="20.25" customHeight="1" x14ac:dyDescent="0.25"/>
    <row r="143" ht="20.25" customHeight="1" x14ac:dyDescent="0.25"/>
    <row r="144" ht="20.25" customHeight="1" x14ac:dyDescent="0.25"/>
    <row r="145" ht="20.25" customHeight="1" x14ac:dyDescent="0.25"/>
    <row r="146" ht="20.25" customHeight="1" x14ac:dyDescent="0.25"/>
    <row r="147" ht="20.25" customHeight="1" x14ac:dyDescent="0.25"/>
    <row r="148" ht="20.25" customHeight="1" x14ac:dyDescent="0.25"/>
    <row r="149" ht="20.25" customHeight="1" x14ac:dyDescent="0.25"/>
    <row r="150" ht="20.25" customHeight="1" x14ac:dyDescent="0.25"/>
    <row r="151" ht="20.25" customHeight="1" x14ac:dyDescent="0.25"/>
    <row r="152" ht="20.25" customHeight="1" x14ac:dyDescent="0.25"/>
    <row r="153" ht="20.25" customHeight="1" x14ac:dyDescent="0.25"/>
    <row r="154" ht="20.25" customHeight="1" x14ac:dyDescent="0.25"/>
    <row r="155" ht="20.25" customHeight="1" x14ac:dyDescent="0.25"/>
    <row r="156" ht="20.25" customHeight="1" x14ac:dyDescent="0.25"/>
    <row r="157" ht="20.25" customHeight="1" x14ac:dyDescent="0.25"/>
    <row r="158" ht="20.25" customHeight="1" x14ac:dyDescent="0.25"/>
    <row r="159" ht="20.25" customHeight="1" x14ac:dyDescent="0.25"/>
    <row r="160" ht="20.25" customHeight="1" x14ac:dyDescent="0.25"/>
    <row r="161" ht="20.25" customHeight="1" x14ac:dyDescent="0.25"/>
    <row r="162" ht="20.25" customHeight="1" x14ac:dyDescent="0.25"/>
    <row r="163" ht="20.25" customHeight="1" x14ac:dyDescent="0.25"/>
    <row r="164" ht="20.25" customHeight="1" x14ac:dyDescent="0.25"/>
    <row r="165" ht="20.25" customHeight="1" x14ac:dyDescent="0.25"/>
    <row r="166" ht="20.25" customHeight="1" x14ac:dyDescent="0.25"/>
    <row r="167" ht="20.25" customHeight="1" x14ac:dyDescent="0.25"/>
    <row r="168" ht="20.25" customHeight="1" x14ac:dyDescent="0.25"/>
    <row r="169" ht="20.25" customHeight="1" x14ac:dyDescent="0.25"/>
    <row r="170" ht="20.25" customHeight="1" x14ac:dyDescent="0.25"/>
    <row r="171" ht="20.25" customHeight="1" x14ac:dyDescent="0.25"/>
    <row r="172" ht="20.25" customHeight="1" x14ac:dyDescent="0.25"/>
    <row r="173" ht="20.25" customHeight="1" x14ac:dyDescent="0.25"/>
    <row r="174" ht="20.25" customHeight="1" x14ac:dyDescent="0.25"/>
    <row r="175" ht="20.25" customHeight="1" x14ac:dyDescent="0.25"/>
    <row r="176" ht="20.25" customHeight="1" x14ac:dyDescent="0.25"/>
    <row r="177" ht="20.25" customHeight="1" x14ac:dyDescent="0.25"/>
    <row r="178" ht="20.25" customHeight="1" x14ac:dyDescent="0.25"/>
    <row r="179" ht="20.25" customHeight="1" x14ac:dyDescent="0.25"/>
    <row r="180" ht="20.25" customHeight="1" x14ac:dyDescent="0.25"/>
    <row r="181" ht="20.25" customHeight="1" x14ac:dyDescent="0.25"/>
  </sheetData>
  <mergeCells count="237">
    <mergeCell ref="D54:Q54"/>
    <mergeCell ref="AN56:AV56"/>
    <mergeCell ref="AF56:AL56"/>
    <mergeCell ref="AW56:AY56"/>
    <mergeCell ref="BA56:BM56"/>
    <mergeCell ref="AW45:AZ45"/>
    <mergeCell ref="AN46:AV46"/>
    <mergeCell ref="BB45:BM45"/>
    <mergeCell ref="AW46:AZ46"/>
    <mergeCell ref="BB46:BM46"/>
    <mergeCell ref="AG47:AV47"/>
    <mergeCell ref="AX48:BM48"/>
    <mergeCell ref="D36:M36"/>
    <mergeCell ref="O36:W36"/>
    <mergeCell ref="Y36:AK36"/>
    <mergeCell ref="AM36:AW36"/>
    <mergeCell ref="AZ36:BM36"/>
    <mergeCell ref="AS17:AX17"/>
    <mergeCell ref="AZ17:BM17"/>
    <mergeCell ref="AX52:BM52"/>
    <mergeCell ref="AG53:AV53"/>
    <mergeCell ref="AX53:BM53"/>
    <mergeCell ref="AZ20:BM20"/>
    <mergeCell ref="N19:W19"/>
    <mergeCell ref="X19:AK19"/>
    <mergeCell ref="M17:Q17"/>
    <mergeCell ref="R17:S17"/>
    <mergeCell ref="AA17:AF17"/>
    <mergeCell ref="AG17:AM17"/>
    <mergeCell ref="AL19:AW19"/>
    <mergeCell ref="AX19:BM19"/>
    <mergeCell ref="D29:D31"/>
    <mergeCell ref="D32:M32"/>
    <mergeCell ref="O32:W32"/>
    <mergeCell ref="Y32:AK32"/>
    <mergeCell ref="AM32:AW32"/>
    <mergeCell ref="E29:M29"/>
    <mergeCell ref="O29:W29"/>
    <mergeCell ref="Y29:AK29"/>
    <mergeCell ref="AZ21:BM21"/>
    <mergeCell ref="D22:M22"/>
    <mergeCell ref="O22:W22"/>
    <mergeCell ref="Y22:AK22"/>
    <mergeCell ref="AM22:AW22"/>
    <mergeCell ref="AZ22:BM22"/>
    <mergeCell ref="AM27:AW27"/>
    <mergeCell ref="AZ27:BM27"/>
    <mergeCell ref="E28:M28"/>
    <mergeCell ref="D26:D28"/>
    <mergeCell ref="E26:M26"/>
    <mergeCell ref="O26:W26"/>
    <mergeCell ref="Y26:AK26"/>
    <mergeCell ref="AM26:AW26"/>
    <mergeCell ref="AZ26:BM26"/>
    <mergeCell ref="E27:M27"/>
    <mergeCell ref="O27:W27"/>
    <mergeCell ref="AM23:AW23"/>
    <mergeCell ref="N23:W23"/>
    <mergeCell ref="AZ23:BM23"/>
    <mergeCell ref="BJ13:BM13"/>
    <mergeCell ref="T15:Z15"/>
    <mergeCell ref="AA15:AL15"/>
    <mergeCell ref="AM15:AU15"/>
    <mergeCell ref="AV15:BH15"/>
    <mergeCell ref="T13:Z13"/>
    <mergeCell ref="AA13:AL13"/>
    <mergeCell ref="AM13:AU13"/>
    <mergeCell ref="AV13:BG13"/>
    <mergeCell ref="BA2:BM5"/>
    <mergeCell ref="Q3:AV3"/>
    <mergeCell ref="Q4:AV4"/>
    <mergeCell ref="AW4:AZ4"/>
    <mergeCell ref="B8:AE8"/>
    <mergeCell ref="C5:N5"/>
    <mergeCell ref="Q5:AV5"/>
    <mergeCell ref="E7:F7"/>
    <mergeCell ref="G7:H7"/>
    <mergeCell ref="I7:J7"/>
    <mergeCell ref="AX18:BM18"/>
    <mergeCell ref="O28:W28"/>
    <mergeCell ref="Y28:AK28"/>
    <mergeCell ref="AM28:AW28"/>
    <mergeCell ref="AZ28:BM28"/>
    <mergeCell ref="D24:M24"/>
    <mergeCell ref="AM20:AW20"/>
    <mergeCell ref="K7:L7"/>
    <mergeCell ref="B18:H18"/>
    <mergeCell ref="D19:M19"/>
    <mergeCell ref="T17:Z17"/>
    <mergeCell ref="D20:M20"/>
    <mergeCell ref="D21:M21"/>
    <mergeCell ref="P18:W18"/>
    <mergeCell ref="X18:Z18"/>
    <mergeCell ref="AD18:AQ18"/>
    <mergeCell ref="AR18:AV18"/>
    <mergeCell ref="B13:C15"/>
    <mergeCell ref="B19:C38"/>
    <mergeCell ref="N21:AW21"/>
    <mergeCell ref="D37:I37"/>
    <mergeCell ref="Y27:AK27"/>
    <mergeCell ref="D23:M23"/>
    <mergeCell ref="Y23:AK23"/>
    <mergeCell ref="AF37:AK37"/>
    <mergeCell ref="AF38:AK38"/>
    <mergeCell ref="R37:T37"/>
    <mergeCell ref="D25:M25"/>
    <mergeCell ref="AM37:AU37"/>
    <mergeCell ref="AV37:AZ37"/>
    <mergeCell ref="O24:W24"/>
    <mergeCell ref="Y24:AK24"/>
    <mergeCell ref="AM24:AW24"/>
    <mergeCell ref="AZ24:BM24"/>
    <mergeCell ref="N25:AK25"/>
    <mergeCell ref="AZ34:BM34"/>
    <mergeCell ref="AM29:AW29"/>
    <mergeCell ref="AZ29:BM29"/>
    <mergeCell ref="N33:W35"/>
    <mergeCell ref="BB37:BM37"/>
    <mergeCell ref="AM25:AW25"/>
    <mergeCell ref="AZ25:BM25"/>
    <mergeCell ref="O31:W31"/>
    <mergeCell ref="Y31:AK31"/>
    <mergeCell ref="AM31:AW31"/>
    <mergeCell ref="AZ31:BM31"/>
    <mergeCell ref="AZ35:BM35"/>
    <mergeCell ref="E30:M30"/>
    <mergeCell ref="O30:W30"/>
    <mergeCell ref="Y30:AK30"/>
    <mergeCell ref="AM30:AW30"/>
    <mergeCell ref="AZ30:BM30"/>
    <mergeCell ref="D35:M35"/>
    <mergeCell ref="Y35:AK35"/>
    <mergeCell ref="AM35:AW35"/>
    <mergeCell ref="D33:M33"/>
    <mergeCell ref="Y33:AK33"/>
    <mergeCell ref="AM33:AW33"/>
    <mergeCell ref="AM34:AW34"/>
    <mergeCell ref="AZ33:BM33"/>
    <mergeCell ref="D34:M34"/>
    <mergeCell ref="Y34:AK34"/>
    <mergeCell ref="AZ32:BM32"/>
    <mergeCell ref="V67:AI67"/>
    <mergeCell ref="B59:Q59"/>
    <mergeCell ref="V58:AI58"/>
    <mergeCell ref="AZ60:BJ60"/>
    <mergeCell ref="E31:M31"/>
    <mergeCell ref="S39:AE39"/>
    <mergeCell ref="S40:AE40"/>
    <mergeCell ref="B39:C43"/>
    <mergeCell ref="D40:Q40"/>
    <mergeCell ref="D41:Q41"/>
    <mergeCell ref="D42:Q42"/>
    <mergeCell ref="D43:Q43"/>
    <mergeCell ref="D44:Q44"/>
    <mergeCell ref="D45:Q45"/>
    <mergeCell ref="S41:AE41"/>
    <mergeCell ref="S42:AE42"/>
    <mergeCell ref="S43:AE43"/>
    <mergeCell ref="S45:AE45"/>
    <mergeCell ref="D39:Q39"/>
    <mergeCell ref="AX39:BM39"/>
    <mergeCell ref="AX40:BM40"/>
    <mergeCell ref="AX42:BM42"/>
    <mergeCell ref="AX43:BM43"/>
    <mergeCell ref="AG39:AG44"/>
    <mergeCell ref="AW57:AX57"/>
    <mergeCell ref="BA57:BM57"/>
    <mergeCell ref="AN57:AV57"/>
    <mergeCell ref="S51:AE51"/>
    <mergeCell ref="D55:Q55"/>
    <mergeCell ref="S55:AE55"/>
    <mergeCell ref="AX41:BM41"/>
    <mergeCell ref="AX44:BM44"/>
    <mergeCell ref="AX47:BM47"/>
    <mergeCell ref="AH42:AV42"/>
    <mergeCell ref="AH43:AV43"/>
    <mergeCell ref="AH41:AV41"/>
    <mergeCell ref="AG49:AV49"/>
    <mergeCell ref="AG52:AV52"/>
    <mergeCell ref="AX50:BM50"/>
    <mergeCell ref="AG51:AV51"/>
    <mergeCell ref="AG45:AG46"/>
    <mergeCell ref="AH44:AV44"/>
    <mergeCell ref="AH45:AL45"/>
    <mergeCell ref="AN45:AV45"/>
    <mergeCell ref="AG54:AV54"/>
    <mergeCell ref="AX54:BM54"/>
    <mergeCell ref="B56:G56"/>
    <mergeCell ref="I56:P56"/>
    <mergeCell ref="B52:C55"/>
    <mergeCell ref="U56:AE56"/>
    <mergeCell ref="R38:T38"/>
    <mergeCell ref="V38:AE38"/>
    <mergeCell ref="AM38:AU38"/>
    <mergeCell ref="AV38:AZ38"/>
    <mergeCell ref="BB38:BM38"/>
    <mergeCell ref="B44:C50"/>
    <mergeCell ref="AG50:AV50"/>
    <mergeCell ref="S54:AE54"/>
    <mergeCell ref="S46:AE46"/>
    <mergeCell ref="AH39:AV39"/>
    <mergeCell ref="AH40:AV40"/>
    <mergeCell ref="S47:AE47"/>
    <mergeCell ref="S48:AE48"/>
    <mergeCell ref="S49:AE49"/>
    <mergeCell ref="S50:AE50"/>
    <mergeCell ref="S52:AE52"/>
    <mergeCell ref="AH46:AL46"/>
    <mergeCell ref="AX49:BM49"/>
    <mergeCell ref="AX51:BM51"/>
    <mergeCell ref="S44:AE44"/>
    <mergeCell ref="AG48:AV48"/>
    <mergeCell ref="Q56:S56"/>
    <mergeCell ref="AL69:BM69"/>
    <mergeCell ref="B17:H17"/>
    <mergeCell ref="I18:N18"/>
    <mergeCell ref="AF39:AF55"/>
    <mergeCell ref="D38:I38"/>
    <mergeCell ref="K38:Q38"/>
    <mergeCell ref="B57:I57"/>
    <mergeCell ref="K57:N57"/>
    <mergeCell ref="O57:R57"/>
    <mergeCell ref="T57:AA57"/>
    <mergeCell ref="AD57:AL57"/>
    <mergeCell ref="K37:Q37"/>
    <mergeCell ref="V37:AE37"/>
    <mergeCell ref="O20:W20"/>
    <mergeCell ref="Y20:AK20"/>
    <mergeCell ref="D46:Q46"/>
    <mergeCell ref="D47:Q47"/>
    <mergeCell ref="D48:Q48"/>
    <mergeCell ref="D49:Q49"/>
    <mergeCell ref="D50:Q50"/>
    <mergeCell ref="B51:Q51"/>
    <mergeCell ref="S53:AE53"/>
    <mergeCell ref="D52:Q52"/>
    <mergeCell ref="D53:Q53"/>
  </mergeCells>
  <printOptions horizontalCentered="1" verticalCentered="1"/>
  <pageMargins left="0.78740157480314965" right="0.78740157480314965" top="0.98425196850393704" bottom="0.98425196850393704" header="0" footer="0"/>
  <pageSetup scale="34"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8">
    <pageSetUpPr fitToPage="1"/>
  </sheetPr>
  <dimension ref="B1:O129"/>
  <sheetViews>
    <sheetView showGridLines="0" zoomScaleNormal="100" zoomScalePageLayoutView="150" workbookViewId="0">
      <selection activeCell="H4" sqref="H4"/>
    </sheetView>
  </sheetViews>
  <sheetFormatPr baseColWidth="10" defaultColWidth="11.42578125" defaultRowHeight="12.75" x14ac:dyDescent="0.2"/>
  <cols>
    <col min="1" max="1" width="5.28515625" style="1" customWidth="1"/>
    <col min="2" max="2" width="15.7109375" style="1" customWidth="1"/>
    <col min="3" max="3" width="59" style="1" customWidth="1"/>
    <col min="4" max="5" width="14.140625" style="1" customWidth="1"/>
    <col min="6" max="6" width="2.42578125" style="1" customWidth="1"/>
    <col min="7" max="8" width="17" style="1" customWidth="1"/>
    <col min="9" max="9" width="24" style="1" customWidth="1"/>
    <col min="10" max="10" width="25.28515625" style="1" customWidth="1"/>
    <col min="11" max="11" width="19.140625" style="1" customWidth="1"/>
    <col min="12" max="12" width="17" style="1" customWidth="1"/>
    <col min="13" max="13" width="17.7109375" style="1" customWidth="1"/>
    <col min="14" max="15" width="20.140625" style="1" customWidth="1"/>
    <col min="16" max="20" width="11.42578125" style="1" customWidth="1"/>
    <col min="21" max="16384" width="11.42578125" style="1"/>
  </cols>
  <sheetData>
    <row r="1" spans="2:15" ht="45" customHeight="1" x14ac:dyDescent="0.4">
      <c r="B1" s="715" t="s">
        <v>176</v>
      </c>
      <c r="C1" s="715"/>
      <c r="D1" s="715"/>
      <c r="E1" s="715"/>
      <c r="F1" s="715"/>
      <c r="G1" s="715"/>
      <c r="H1" s="715"/>
      <c r="I1" s="715"/>
      <c r="J1" s="715"/>
      <c r="K1" s="715"/>
      <c r="L1" s="715"/>
    </row>
    <row r="2" spans="2:15" ht="27.75" customHeight="1" x14ac:dyDescent="0.2"/>
    <row r="3" spans="2:15" ht="15.75" customHeight="1" x14ac:dyDescent="0.25">
      <c r="B3" s="6" t="s">
        <v>102</v>
      </c>
    </row>
    <row r="4" spans="2:15" ht="27" customHeight="1" x14ac:dyDescent="0.2">
      <c r="B4" s="4"/>
    </row>
    <row r="5" spans="2:15" x14ac:dyDescent="0.2">
      <c r="B5" s="8" t="s">
        <v>156</v>
      </c>
      <c r="C5" s="9"/>
    </row>
    <row r="6" spans="2:15" ht="13.5" thickBot="1" x14ac:dyDescent="0.25">
      <c r="B6" s="4"/>
    </row>
    <row r="7" spans="2:15" s="4" customFormat="1" ht="27" customHeight="1" thickBot="1" x14ac:dyDescent="0.25">
      <c r="C7" s="770" t="s">
        <v>58</v>
      </c>
      <c r="D7" s="771"/>
      <c r="E7" s="772"/>
      <c r="G7" s="770" t="s">
        <v>170</v>
      </c>
      <c r="H7" s="771"/>
      <c r="I7" s="771"/>
      <c r="J7" s="771"/>
      <c r="K7" s="771"/>
      <c r="L7" s="772"/>
      <c r="N7" s="773" t="s">
        <v>172</v>
      </c>
      <c r="O7" s="774"/>
    </row>
    <row r="8" spans="2:15" x14ac:dyDescent="0.2">
      <c r="B8" s="744" t="s">
        <v>18</v>
      </c>
      <c r="C8" s="744" t="s">
        <v>59</v>
      </c>
      <c r="D8" s="744" t="s">
        <v>75</v>
      </c>
      <c r="E8" s="744" t="s">
        <v>76</v>
      </c>
      <c r="F8" s="3"/>
      <c r="G8" s="744" t="s">
        <v>157</v>
      </c>
      <c r="H8" s="744" t="s">
        <v>158</v>
      </c>
      <c r="I8" s="766" t="s">
        <v>159</v>
      </c>
      <c r="J8" s="744" t="s">
        <v>160</v>
      </c>
      <c r="K8" s="744" t="s">
        <v>161</v>
      </c>
      <c r="L8" s="744" t="s">
        <v>162</v>
      </c>
      <c r="N8" s="744" t="s">
        <v>163</v>
      </c>
      <c r="O8" s="744" t="s">
        <v>164</v>
      </c>
    </row>
    <row r="9" spans="2:15" x14ac:dyDescent="0.2">
      <c r="B9" s="745"/>
      <c r="C9" s="745"/>
      <c r="D9" s="745"/>
      <c r="E9" s="745" t="s">
        <v>34</v>
      </c>
      <c r="F9" s="3"/>
      <c r="G9" s="745" t="s">
        <v>19</v>
      </c>
      <c r="H9" s="745" t="s">
        <v>20</v>
      </c>
      <c r="I9" s="767"/>
      <c r="J9" s="745"/>
      <c r="K9" s="745" t="s">
        <v>35</v>
      </c>
      <c r="L9" s="745" t="s">
        <v>21</v>
      </c>
      <c r="N9" s="745"/>
      <c r="O9" s="745" t="s">
        <v>22</v>
      </c>
    </row>
    <row r="10" spans="2:15" x14ac:dyDescent="0.2">
      <c r="B10" s="745"/>
      <c r="C10" s="745"/>
      <c r="D10" s="745"/>
      <c r="E10" s="745"/>
      <c r="F10" s="3"/>
      <c r="G10" s="745" t="s">
        <v>36</v>
      </c>
      <c r="H10" s="745" t="s">
        <v>37</v>
      </c>
      <c r="I10" s="174">
        <v>0.124</v>
      </c>
      <c r="J10" s="745"/>
      <c r="K10" s="745">
        <v>2012</v>
      </c>
      <c r="L10" s="745" t="s">
        <v>79</v>
      </c>
      <c r="N10" s="745"/>
      <c r="O10" s="745" t="s">
        <v>23</v>
      </c>
    </row>
    <row r="11" spans="2:15" x14ac:dyDescent="0.2">
      <c r="B11" s="745"/>
      <c r="C11" s="745"/>
      <c r="D11" s="745"/>
      <c r="E11" s="745"/>
      <c r="F11" s="3"/>
      <c r="G11" s="745" t="s">
        <v>71</v>
      </c>
      <c r="H11" s="745" t="s">
        <v>72</v>
      </c>
      <c r="I11" s="768" t="s">
        <v>205</v>
      </c>
      <c r="J11" s="745"/>
      <c r="K11" s="745"/>
      <c r="L11" s="745" t="s">
        <v>64</v>
      </c>
      <c r="N11" s="745"/>
      <c r="O11" s="745" t="s">
        <v>24</v>
      </c>
    </row>
    <row r="12" spans="2:15" x14ac:dyDescent="0.2">
      <c r="B12" s="745"/>
      <c r="C12" s="745"/>
      <c r="D12" s="745"/>
      <c r="E12" s="745"/>
      <c r="F12" s="3"/>
      <c r="G12" s="745"/>
      <c r="H12" s="745"/>
      <c r="I12" s="768"/>
      <c r="J12" s="745"/>
      <c r="K12" s="745"/>
      <c r="L12" s="745"/>
      <c r="N12" s="745"/>
      <c r="O12" s="745">
        <v>2012</v>
      </c>
    </row>
    <row r="13" spans="2:15" ht="13.5" thickBot="1" x14ac:dyDescent="0.25">
      <c r="B13" s="746"/>
      <c r="C13" s="746"/>
      <c r="D13" s="746"/>
      <c r="E13" s="746"/>
      <c r="F13" s="3"/>
      <c r="G13" s="746"/>
      <c r="H13" s="746"/>
      <c r="I13" s="769"/>
      <c r="J13" s="746"/>
      <c r="K13" s="746"/>
      <c r="L13" s="746"/>
      <c r="N13" s="746"/>
      <c r="O13" s="746"/>
    </row>
    <row r="14" spans="2:15" x14ac:dyDescent="0.2">
      <c r="B14" s="748">
        <v>1</v>
      </c>
      <c r="C14" s="747" t="s">
        <v>199</v>
      </c>
      <c r="D14" s="755" t="s">
        <v>38</v>
      </c>
      <c r="E14" s="755" t="s">
        <v>39</v>
      </c>
      <c r="F14" s="10"/>
      <c r="G14" s="722">
        <v>54007000</v>
      </c>
      <c r="H14" s="761">
        <v>0</v>
      </c>
      <c r="I14" s="722">
        <f>ROUND(G14*I10,-3)</f>
        <v>6697000</v>
      </c>
      <c r="J14" s="722">
        <f>SUM(G14:I14)</f>
        <v>60704000</v>
      </c>
      <c r="K14" s="722">
        <v>65000000</v>
      </c>
      <c r="L14" s="722">
        <f>IF(J14&gt;K14,J14,K14)</f>
        <v>65000000</v>
      </c>
      <c r="N14" s="722">
        <v>60000000</v>
      </c>
      <c r="O14" s="722">
        <f>+L14-H14-N14</f>
        <v>5000000</v>
      </c>
    </row>
    <row r="15" spans="2:15" x14ac:dyDescent="0.2">
      <c r="B15" s="749"/>
      <c r="C15" s="740"/>
      <c r="D15" s="756"/>
      <c r="E15" s="756"/>
      <c r="F15" s="10"/>
      <c r="G15" s="723"/>
      <c r="H15" s="760"/>
      <c r="I15" s="723"/>
      <c r="J15" s="723"/>
      <c r="K15" s="723"/>
      <c r="L15" s="723"/>
      <c r="N15" s="723"/>
      <c r="O15" s="723"/>
    </row>
    <row r="16" spans="2:15" x14ac:dyDescent="0.2">
      <c r="B16" s="749"/>
      <c r="C16" s="740"/>
      <c r="D16" s="756"/>
      <c r="E16" s="756"/>
      <c r="F16" s="10"/>
      <c r="G16" s="723"/>
      <c r="H16" s="760"/>
      <c r="I16" s="723"/>
      <c r="J16" s="723"/>
      <c r="K16" s="723"/>
      <c r="L16" s="723"/>
      <c r="N16" s="723"/>
      <c r="O16" s="723"/>
    </row>
    <row r="17" spans="2:15" x14ac:dyDescent="0.2">
      <c r="B17" s="749"/>
      <c r="C17" s="740"/>
      <c r="D17" s="756"/>
      <c r="E17" s="756"/>
      <c r="F17" s="10"/>
      <c r="G17" s="723"/>
      <c r="H17" s="760"/>
      <c r="I17" s="723"/>
      <c r="J17" s="723"/>
      <c r="K17" s="723"/>
      <c r="L17" s="723"/>
      <c r="N17" s="723"/>
      <c r="O17" s="723"/>
    </row>
    <row r="18" spans="2:15" x14ac:dyDescent="0.2">
      <c r="B18" s="749"/>
      <c r="C18" s="740"/>
      <c r="D18" s="756"/>
      <c r="E18" s="756"/>
      <c r="F18" s="10"/>
      <c r="G18" s="723"/>
      <c r="H18" s="760"/>
      <c r="I18" s="723"/>
      <c r="J18" s="723"/>
      <c r="K18" s="723"/>
      <c r="L18" s="723"/>
      <c r="N18" s="723"/>
      <c r="O18" s="723"/>
    </row>
    <row r="19" spans="2:15" x14ac:dyDescent="0.2">
      <c r="B19" s="749"/>
      <c r="C19" s="740"/>
      <c r="D19" s="756"/>
      <c r="E19" s="756"/>
      <c r="F19" s="10"/>
      <c r="G19" s="723"/>
      <c r="H19" s="760"/>
      <c r="I19" s="723"/>
      <c r="J19" s="723"/>
      <c r="K19" s="723"/>
      <c r="L19" s="723"/>
      <c r="N19" s="723"/>
      <c r="O19" s="723"/>
    </row>
    <row r="20" spans="2:15" x14ac:dyDescent="0.2">
      <c r="B20" s="750"/>
      <c r="C20" s="741"/>
      <c r="D20" s="757"/>
      <c r="E20" s="757"/>
      <c r="F20" s="10"/>
      <c r="G20" s="724"/>
      <c r="H20" s="762"/>
      <c r="I20" s="724"/>
      <c r="J20" s="724"/>
      <c r="K20" s="724"/>
      <c r="L20" s="724"/>
      <c r="N20" s="724"/>
      <c r="O20" s="724"/>
    </row>
    <row r="21" spans="2:15" x14ac:dyDescent="0.2">
      <c r="B21" s="752">
        <v>2</v>
      </c>
      <c r="C21" s="751" t="s">
        <v>196</v>
      </c>
      <c r="D21" s="758" t="s">
        <v>44</v>
      </c>
      <c r="E21" s="758" t="s">
        <v>77</v>
      </c>
      <c r="F21" s="10"/>
      <c r="G21" s="716">
        <v>76955000</v>
      </c>
      <c r="H21" s="760">
        <v>0</v>
      </c>
      <c r="I21" s="716">
        <f>ROUND(G21*I10,-3)</f>
        <v>9542000</v>
      </c>
      <c r="J21" s="716">
        <f>SUM(G21:I21)</f>
        <v>86497000</v>
      </c>
      <c r="K21" s="716">
        <v>85000000</v>
      </c>
      <c r="L21" s="716">
        <f>IF(J21&gt;K21,J21,K21)</f>
        <v>86497000</v>
      </c>
      <c r="N21" s="716">
        <v>76955000</v>
      </c>
      <c r="O21" s="716">
        <f>+L21-H21-N21</f>
        <v>9542000</v>
      </c>
    </row>
    <row r="22" spans="2:15" x14ac:dyDescent="0.2">
      <c r="B22" s="753"/>
      <c r="C22" s="740"/>
      <c r="D22" s="759"/>
      <c r="E22" s="759"/>
      <c r="F22" s="10"/>
      <c r="G22" s="717"/>
      <c r="H22" s="723"/>
      <c r="I22" s="717"/>
      <c r="J22" s="717"/>
      <c r="K22" s="717"/>
      <c r="L22" s="717"/>
      <c r="N22" s="717"/>
      <c r="O22" s="717"/>
    </row>
    <row r="23" spans="2:15" x14ac:dyDescent="0.2">
      <c r="B23" s="753"/>
      <c r="C23" s="740"/>
      <c r="D23" s="759"/>
      <c r="E23" s="759"/>
      <c r="F23" s="10"/>
      <c r="G23" s="717"/>
      <c r="H23" s="723"/>
      <c r="I23" s="717"/>
      <c r="J23" s="717"/>
      <c r="K23" s="717"/>
      <c r="L23" s="717"/>
      <c r="N23" s="717"/>
      <c r="O23" s="717"/>
    </row>
    <row r="24" spans="2:15" x14ac:dyDescent="0.2">
      <c r="B24" s="753"/>
      <c r="C24" s="740"/>
      <c r="D24" s="759"/>
      <c r="E24" s="759"/>
      <c r="F24" s="10"/>
      <c r="G24" s="717"/>
      <c r="H24" s="723"/>
      <c r="I24" s="717"/>
      <c r="J24" s="717"/>
      <c r="K24" s="717"/>
      <c r="L24" s="717"/>
      <c r="N24" s="717"/>
      <c r="O24" s="717"/>
    </row>
    <row r="25" spans="2:15" x14ac:dyDescent="0.2">
      <c r="B25" s="753"/>
      <c r="C25" s="740"/>
      <c r="D25" s="759"/>
      <c r="E25" s="759"/>
      <c r="F25" s="10"/>
      <c r="G25" s="717"/>
      <c r="H25" s="723"/>
      <c r="I25" s="717"/>
      <c r="J25" s="717"/>
      <c r="K25" s="717"/>
      <c r="L25" s="717"/>
      <c r="N25" s="717"/>
      <c r="O25" s="717"/>
    </row>
    <row r="26" spans="2:15" x14ac:dyDescent="0.2">
      <c r="B26" s="753"/>
      <c r="C26" s="740"/>
      <c r="D26" s="759"/>
      <c r="E26" s="759"/>
      <c r="F26" s="10"/>
      <c r="G26" s="717"/>
      <c r="H26" s="723"/>
      <c r="I26" s="717"/>
      <c r="J26" s="717"/>
      <c r="K26" s="717"/>
      <c r="L26" s="717"/>
      <c r="N26" s="717"/>
      <c r="O26" s="717"/>
    </row>
    <row r="27" spans="2:15" ht="13.5" thickBot="1" x14ac:dyDescent="0.25">
      <c r="B27" s="754"/>
      <c r="C27" s="740"/>
      <c r="D27" s="759"/>
      <c r="E27" s="759"/>
      <c r="F27" s="10"/>
      <c r="G27" s="717"/>
      <c r="H27" s="724"/>
      <c r="I27" s="717"/>
      <c r="J27" s="717"/>
      <c r="K27" s="717"/>
      <c r="L27" s="717"/>
      <c r="N27" s="717"/>
      <c r="O27" s="717"/>
    </row>
    <row r="28" spans="2:15" s="2" customFormat="1" ht="13.5" thickBot="1" x14ac:dyDescent="0.25">
      <c r="B28" s="17"/>
      <c r="C28" s="763" t="s">
        <v>25</v>
      </c>
      <c r="D28" s="764"/>
      <c r="E28" s="765"/>
      <c r="F28" s="18"/>
      <c r="G28" s="14">
        <f t="shared" ref="G28:L28" si="0">SUM(G14:G27)</f>
        <v>130962000</v>
      </c>
      <c r="H28" s="14">
        <f t="shared" si="0"/>
        <v>0</v>
      </c>
      <c r="I28" s="14">
        <f t="shared" si="0"/>
        <v>16239000</v>
      </c>
      <c r="J28" s="14">
        <f t="shared" si="0"/>
        <v>147201000</v>
      </c>
      <c r="K28" s="14">
        <f t="shared" si="0"/>
        <v>150000000</v>
      </c>
      <c r="L28" s="15">
        <f t="shared" si="0"/>
        <v>151497000</v>
      </c>
      <c r="N28" s="14">
        <f>SUM(N14:N27)</f>
        <v>136955000</v>
      </c>
      <c r="O28" s="15">
        <f>SUM(O14:O27)</f>
        <v>14542000</v>
      </c>
    </row>
    <row r="29" spans="2:15" x14ac:dyDescent="0.2">
      <c r="L29" s="11"/>
    </row>
    <row r="31" spans="2:15" x14ac:dyDescent="0.2">
      <c r="B31" s="8" t="s">
        <v>165</v>
      </c>
      <c r="C31" s="9"/>
    </row>
    <row r="32" spans="2:15" ht="13.5" thickBot="1" x14ac:dyDescent="0.25"/>
    <row r="33" spans="2:15" ht="12.75" customHeight="1" x14ac:dyDescent="0.2">
      <c r="B33" s="744" t="s">
        <v>18</v>
      </c>
      <c r="C33" s="744" t="s">
        <v>59</v>
      </c>
      <c r="D33" s="744" t="s">
        <v>32</v>
      </c>
      <c r="E33" s="744" t="str">
        <f>+E8</f>
        <v>Numero predial</v>
      </c>
      <c r="F33" s="21"/>
      <c r="G33" s="744" t="s">
        <v>74</v>
      </c>
      <c r="H33" s="744" t="s">
        <v>206</v>
      </c>
      <c r="I33" s="744" t="s">
        <v>166</v>
      </c>
      <c r="J33" s="744" t="s">
        <v>197</v>
      </c>
      <c r="K33" s="744" t="s">
        <v>198</v>
      </c>
      <c r="L33" s="744" t="s">
        <v>167</v>
      </c>
      <c r="M33" s="744" t="s">
        <v>168</v>
      </c>
      <c r="N33" s="775"/>
      <c r="O33" s="775"/>
    </row>
    <row r="34" spans="2:15" x14ac:dyDescent="0.2">
      <c r="B34" s="745"/>
      <c r="C34" s="745"/>
      <c r="D34" s="745" t="s">
        <v>33</v>
      </c>
      <c r="E34" s="745" t="s">
        <v>34</v>
      </c>
      <c r="F34" s="21"/>
      <c r="G34" s="745"/>
      <c r="H34" s="745" t="s">
        <v>26</v>
      </c>
      <c r="I34" s="745" t="s">
        <v>45</v>
      </c>
      <c r="J34" s="745" t="s">
        <v>46</v>
      </c>
      <c r="K34" s="745" t="s">
        <v>27</v>
      </c>
      <c r="L34" s="745" t="s">
        <v>27</v>
      </c>
      <c r="M34" s="745" t="s">
        <v>27</v>
      </c>
      <c r="N34" s="3"/>
      <c r="O34" s="5"/>
    </row>
    <row r="35" spans="2:15" x14ac:dyDescent="0.2">
      <c r="B35" s="745"/>
      <c r="C35" s="745"/>
      <c r="D35" s="745"/>
      <c r="E35" s="745"/>
      <c r="F35" s="21"/>
      <c r="G35" s="745"/>
      <c r="H35" s="745" t="s">
        <v>60</v>
      </c>
      <c r="I35" s="745" t="s">
        <v>47</v>
      </c>
      <c r="J35" s="745" t="s">
        <v>48</v>
      </c>
      <c r="K35" s="745" t="s">
        <v>28</v>
      </c>
      <c r="L35" s="745" t="s">
        <v>28</v>
      </c>
      <c r="M35" s="745" t="s">
        <v>28</v>
      </c>
      <c r="N35" s="3"/>
      <c r="O35" s="5"/>
    </row>
    <row r="36" spans="2:15" x14ac:dyDescent="0.2">
      <c r="B36" s="745"/>
      <c r="C36" s="745"/>
      <c r="D36" s="745"/>
      <c r="E36" s="745"/>
      <c r="F36" s="21"/>
      <c r="G36" s="745"/>
      <c r="H36" s="745" t="s">
        <v>80</v>
      </c>
      <c r="I36" s="745" t="s">
        <v>81</v>
      </c>
      <c r="J36" s="745" t="s">
        <v>49</v>
      </c>
      <c r="K36" s="745" t="s">
        <v>82</v>
      </c>
      <c r="L36" s="745" t="s">
        <v>82</v>
      </c>
      <c r="M36" s="745" t="s">
        <v>82</v>
      </c>
      <c r="N36" s="3"/>
      <c r="O36" s="5"/>
    </row>
    <row r="37" spans="2:15" x14ac:dyDescent="0.2">
      <c r="B37" s="745"/>
      <c r="C37" s="745"/>
      <c r="D37" s="745"/>
      <c r="E37" s="745"/>
      <c r="F37" s="21"/>
      <c r="G37" s="745"/>
      <c r="H37" s="745" t="s">
        <v>29</v>
      </c>
      <c r="I37" s="745"/>
      <c r="J37" s="745" t="s">
        <v>50</v>
      </c>
      <c r="K37" s="745"/>
      <c r="L37" s="745"/>
      <c r="M37" s="745"/>
      <c r="N37" s="3"/>
      <c r="O37" s="5"/>
    </row>
    <row r="38" spans="2:15" x14ac:dyDescent="0.2">
      <c r="B38" s="745"/>
      <c r="C38" s="745"/>
      <c r="D38" s="745"/>
      <c r="E38" s="745"/>
      <c r="F38" s="21"/>
      <c r="G38" s="745"/>
      <c r="H38" s="745" t="s">
        <v>30</v>
      </c>
      <c r="I38" s="745"/>
      <c r="J38" s="745" t="s">
        <v>83</v>
      </c>
      <c r="K38" s="745"/>
      <c r="L38" s="745"/>
      <c r="M38" s="745"/>
      <c r="N38" s="3"/>
      <c r="O38" s="5"/>
    </row>
    <row r="39" spans="2:15" x14ac:dyDescent="0.2">
      <c r="B39" s="745"/>
      <c r="C39" s="745"/>
      <c r="D39" s="745"/>
      <c r="E39" s="745"/>
      <c r="F39" s="21"/>
      <c r="G39" s="745"/>
      <c r="H39" s="745" t="s">
        <v>31</v>
      </c>
      <c r="I39" s="745"/>
      <c r="J39" s="745" t="s">
        <v>62</v>
      </c>
      <c r="K39" s="745"/>
      <c r="L39" s="745"/>
      <c r="M39" s="745"/>
      <c r="N39" s="3"/>
      <c r="O39" s="5"/>
    </row>
    <row r="40" spans="2:15" x14ac:dyDescent="0.2">
      <c r="B40" s="745"/>
      <c r="C40" s="745"/>
      <c r="D40" s="745"/>
      <c r="E40" s="745"/>
      <c r="F40" s="21"/>
      <c r="G40" s="745"/>
      <c r="H40" s="745" t="s">
        <v>61</v>
      </c>
      <c r="I40" s="745"/>
      <c r="J40" s="745" t="s">
        <v>63</v>
      </c>
      <c r="K40" s="745"/>
      <c r="L40" s="745"/>
      <c r="M40" s="745"/>
      <c r="N40" s="3"/>
      <c r="O40" s="5"/>
    </row>
    <row r="41" spans="2:15" x14ac:dyDescent="0.2">
      <c r="B41" s="745"/>
      <c r="C41" s="745"/>
      <c r="D41" s="745"/>
      <c r="E41" s="745"/>
      <c r="F41" s="21"/>
      <c r="G41" s="745"/>
      <c r="H41" s="745" t="s">
        <v>69</v>
      </c>
      <c r="I41" s="745"/>
      <c r="J41" s="745"/>
      <c r="K41" s="745"/>
      <c r="L41" s="745"/>
      <c r="M41" s="745"/>
      <c r="N41" s="3"/>
      <c r="O41" s="5"/>
    </row>
    <row r="42" spans="2:15" ht="47.25" customHeight="1" thickBot="1" x14ac:dyDescent="0.25">
      <c r="B42" s="746"/>
      <c r="C42" s="746"/>
      <c r="D42" s="746"/>
      <c r="E42" s="746"/>
      <c r="F42" s="21"/>
      <c r="G42" s="746"/>
      <c r="H42" s="746" t="s">
        <v>70</v>
      </c>
      <c r="I42" s="746"/>
      <c r="J42" s="746"/>
      <c r="K42" s="746"/>
      <c r="L42" s="746"/>
      <c r="M42" s="746"/>
      <c r="N42" s="12"/>
      <c r="O42" s="12"/>
    </row>
    <row r="43" spans="2:15" x14ac:dyDescent="0.2">
      <c r="B43" s="748">
        <f>+B14</f>
        <v>1</v>
      </c>
      <c r="C43" s="739" t="str">
        <f>+C14</f>
        <v>Apartamento No.100 E, ubicado en el bloque E, urbanización PACARA III ubicado en la AV 20HN  52 AN 34 de Cali (fue adquirido por compra hecha a  Carmen Parias de Buitrago y Julio Cesar Buitriago, mediante EP 1985 de abril 6 de 1994, por un costo de adquisición de 13.000.000 Las mejoras y adecuaciones hechas entre 1994 y los años siguientes fueron de 22.000.000)</v>
      </c>
      <c r="D43" s="742" t="str">
        <f>+D14</f>
        <v>370-0232222</v>
      </c>
      <c r="E43" s="742" t="str">
        <f>+E14</f>
        <v>B-45678888</v>
      </c>
      <c r="G43" s="722">
        <v>13000000</v>
      </c>
      <c r="H43" s="778">
        <f>+C101</f>
        <v>30.25</v>
      </c>
      <c r="I43" s="719">
        <f>IF(H43&gt;0,+G43*H43,G43)</f>
        <v>393250000</v>
      </c>
      <c r="J43" s="722">
        <v>22000000</v>
      </c>
      <c r="K43" s="722">
        <f>+I43+J43</f>
        <v>415250000</v>
      </c>
      <c r="L43" s="722">
        <f>+K14</f>
        <v>65000000</v>
      </c>
      <c r="M43" s="761">
        <f>IF(K43&gt;L43,K43,L43)</f>
        <v>415250000</v>
      </c>
      <c r="N43" s="13"/>
      <c r="O43" s="13"/>
    </row>
    <row r="44" spans="2:15" x14ac:dyDescent="0.2">
      <c r="B44" s="749"/>
      <c r="C44" s="740" t="s">
        <v>40</v>
      </c>
      <c r="D44" s="732" t="s">
        <v>200</v>
      </c>
      <c r="E44" s="732" t="s">
        <v>201</v>
      </c>
      <c r="G44" s="723"/>
      <c r="H44" s="734"/>
      <c r="I44" s="720"/>
      <c r="J44" s="723"/>
      <c r="K44" s="723"/>
      <c r="L44" s="723"/>
      <c r="M44" s="760"/>
      <c r="N44" s="13"/>
      <c r="O44" s="13"/>
    </row>
    <row r="45" spans="2:15" x14ac:dyDescent="0.2">
      <c r="B45" s="749"/>
      <c r="C45" s="740" t="s">
        <v>41</v>
      </c>
      <c r="D45" s="732" t="s">
        <v>41</v>
      </c>
      <c r="E45" s="732" t="s">
        <v>41</v>
      </c>
      <c r="G45" s="723"/>
      <c r="H45" s="734"/>
      <c r="I45" s="720"/>
      <c r="J45" s="723"/>
      <c r="K45" s="723"/>
      <c r="L45" s="723"/>
      <c r="M45" s="760"/>
      <c r="N45" s="13"/>
      <c r="O45" s="13"/>
    </row>
    <row r="46" spans="2:15" x14ac:dyDescent="0.2">
      <c r="B46" s="749"/>
      <c r="C46" s="740" t="s">
        <v>42</v>
      </c>
      <c r="D46" s="732" t="s">
        <v>42</v>
      </c>
      <c r="E46" s="732" t="s">
        <v>42</v>
      </c>
      <c r="G46" s="723"/>
      <c r="H46" s="734"/>
      <c r="I46" s="720"/>
      <c r="J46" s="723"/>
      <c r="K46" s="723"/>
      <c r="L46" s="723"/>
      <c r="M46" s="760"/>
      <c r="N46" s="13"/>
      <c r="O46" s="13"/>
    </row>
    <row r="47" spans="2:15" x14ac:dyDescent="0.2">
      <c r="B47" s="749"/>
      <c r="C47" s="740" t="s">
        <v>43</v>
      </c>
      <c r="D47" s="732" t="s">
        <v>202</v>
      </c>
      <c r="E47" s="732" t="s">
        <v>203</v>
      </c>
      <c r="G47" s="723"/>
      <c r="H47" s="734"/>
      <c r="I47" s="720"/>
      <c r="J47" s="723"/>
      <c r="K47" s="723"/>
      <c r="L47" s="723"/>
      <c r="M47" s="760"/>
      <c r="N47" s="13"/>
      <c r="O47" s="13"/>
    </row>
    <row r="48" spans="2:15" x14ac:dyDescent="0.2">
      <c r="B48" s="749"/>
      <c r="C48" s="740" t="s">
        <v>55</v>
      </c>
      <c r="D48" s="732" t="s">
        <v>55</v>
      </c>
      <c r="E48" s="732" t="s">
        <v>55</v>
      </c>
      <c r="G48" s="723"/>
      <c r="H48" s="734"/>
      <c r="I48" s="720"/>
      <c r="J48" s="723"/>
      <c r="K48" s="723"/>
      <c r="L48" s="723"/>
      <c r="M48" s="760"/>
      <c r="N48" s="13"/>
      <c r="O48" s="13"/>
    </row>
    <row r="49" spans="2:15" x14ac:dyDescent="0.2">
      <c r="B49" s="750"/>
      <c r="C49" s="741" t="s">
        <v>56</v>
      </c>
      <c r="D49" s="743" t="s">
        <v>56</v>
      </c>
      <c r="E49" s="743" t="s">
        <v>56</v>
      </c>
      <c r="G49" s="724"/>
      <c r="H49" s="779"/>
      <c r="I49" s="721"/>
      <c r="J49" s="724"/>
      <c r="K49" s="724"/>
      <c r="L49" s="724"/>
      <c r="M49" s="762"/>
      <c r="N49" s="13"/>
      <c r="O49" s="13"/>
    </row>
    <row r="50" spans="2:15" x14ac:dyDescent="0.2">
      <c r="B50" s="776">
        <v>2</v>
      </c>
      <c r="C50" s="725" t="str">
        <f>+C21</f>
        <v>Casa de habitación No. 5 en el Conjunto Residencial Los Alisos, ubicado en la Calle 10A   4-81 de Chía-Cundinamarca (fue adquirida en julio 19 de 1995 mediante EP 4207, notaria 6 de Bogotá; por compra hecha a  MG. ARQUITECTURA Y DISEÑO URBANO LTDA., por un costo de adquisición de 52.000.000. Las mejoras y adecuaciones hechas entre 1995 y los años siguientes fueron 3.000.000)</v>
      </c>
      <c r="D50" s="728" t="str">
        <f>+D21</f>
        <v>50N-20217044</v>
      </c>
      <c r="E50" s="731" t="str">
        <f>+E21</f>
        <v>01-0067-0020</v>
      </c>
      <c r="G50" s="716">
        <v>52000000</v>
      </c>
      <c r="H50" s="734">
        <f>+C102</f>
        <v>21.55</v>
      </c>
      <c r="I50" s="720">
        <f>IF(H50&gt;0,+G50*H50,G50)</f>
        <v>1120600000</v>
      </c>
      <c r="J50" s="716">
        <v>3000000</v>
      </c>
      <c r="K50" s="716">
        <f>+I50+J50</f>
        <v>1123600000</v>
      </c>
      <c r="L50" s="716">
        <f>+K21</f>
        <v>85000000</v>
      </c>
      <c r="M50" s="760">
        <f>IF(K50&gt;L50,K50,L50)</f>
        <v>1123600000</v>
      </c>
      <c r="N50" s="13"/>
      <c r="O50" s="13"/>
    </row>
    <row r="51" spans="2:15" x14ac:dyDescent="0.2">
      <c r="B51" s="777"/>
      <c r="C51" s="726"/>
      <c r="D51" s="729"/>
      <c r="E51" s="732"/>
      <c r="G51" s="717"/>
      <c r="H51" s="735"/>
      <c r="I51" s="737"/>
      <c r="J51" s="717"/>
      <c r="K51" s="717"/>
      <c r="L51" s="717"/>
      <c r="M51" s="723"/>
      <c r="N51" s="13"/>
      <c r="O51" s="13"/>
    </row>
    <row r="52" spans="2:15" x14ac:dyDescent="0.2">
      <c r="B52" s="777"/>
      <c r="C52" s="726"/>
      <c r="D52" s="729"/>
      <c r="E52" s="732"/>
      <c r="G52" s="717"/>
      <c r="H52" s="735"/>
      <c r="I52" s="737"/>
      <c r="J52" s="717"/>
      <c r="K52" s="717"/>
      <c r="L52" s="717"/>
      <c r="M52" s="723"/>
      <c r="N52" s="13"/>
      <c r="O52" s="13"/>
    </row>
    <row r="53" spans="2:15" x14ac:dyDescent="0.2">
      <c r="B53" s="777"/>
      <c r="C53" s="726"/>
      <c r="D53" s="729"/>
      <c r="E53" s="732"/>
      <c r="G53" s="717"/>
      <c r="H53" s="735"/>
      <c r="I53" s="737"/>
      <c r="J53" s="717"/>
      <c r="K53" s="717"/>
      <c r="L53" s="717"/>
      <c r="M53" s="723"/>
      <c r="N53" s="13"/>
      <c r="O53" s="13"/>
    </row>
    <row r="54" spans="2:15" x14ac:dyDescent="0.2">
      <c r="B54" s="777"/>
      <c r="C54" s="726"/>
      <c r="D54" s="729"/>
      <c r="E54" s="732"/>
      <c r="G54" s="717"/>
      <c r="H54" s="735"/>
      <c r="I54" s="737"/>
      <c r="J54" s="717"/>
      <c r="K54" s="717"/>
      <c r="L54" s="717"/>
      <c r="M54" s="723"/>
      <c r="N54" s="13"/>
      <c r="O54" s="13"/>
    </row>
    <row r="55" spans="2:15" x14ac:dyDescent="0.2">
      <c r="B55" s="777"/>
      <c r="C55" s="726"/>
      <c r="D55" s="729"/>
      <c r="E55" s="732"/>
      <c r="G55" s="717"/>
      <c r="H55" s="735"/>
      <c r="I55" s="737"/>
      <c r="J55" s="717"/>
      <c r="K55" s="717"/>
      <c r="L55" s="717"/>
      <c r="M55" s="723"/>
      <c r="N55" s="13"/>
      <c r="O55" s="13"/>
    </row>
    <row r="56" spans="2:15" ht="13.5" thickBot="1" x14ac:dyDescent="0.25">
      <c r="B56" s="777"/>
      <c r="C56" s="727"/>
      <c r="D56" s="730"/>
      <c r="E56" s="733"/>
      <c r="G56" s="718"/>
      <c r="H56" s="736"/>
      <c r="I56" s="738"/>
      <c r="J56" s="718"/>
      <c r="K56" s="718"/>
      <c r="L56" s="718"/>
      <c r="M56" s="724"/>
      <c r="N56" s="13"/>
      <c r="O56" s="13"/>
    </row>
    <row r="57" spans="2:15" ht="13.5" thickBot="1" x14ac:dyDescent="0.25">
      <c r="B57" s="175"/>
      <c r="C57" s="763" t="s">
        <v>25</v>
      </c>
      <c r="D57" s="764"/>
      <c r="E57" s="765"/>
      <c r="G57" s="14">
        <f>SUM(G43:G56)</f>
        <v>65000000</v>
      </c>
      <c r="H57" s="14"/>
      <c r="I57" s="14">
        <f>SUM(I43:I56)</f>
        <v>1513850000</v>
      </c>
      <c r="J57" s="14">
        <f>SUM(J43:J56)</f>
        <v>25000000</v>
      </c>
      <c r="K57" s="15">
        <f>SUM(K43:K56)</f>
        <v>1538850000</v>
      </c>
      <c r="L57" s="15">
        <f>SUM(L43:L56)</f>
        <v>150000000</v>
      </c>
      <c r="M57" s="15">
        <f>SUM(M43:M56)</f>
        <v>1538850000</v>
      </c>
      <c r="N57" s="16"/>
      <c r="O57" s="16"/>
    </row>
    <row r="59" spans="2:15" x14ac:dyDescent="0.2">
      <c r="B59" s="21" t="s">
        <v>195</v>
      </c>
      <c r="C59" s="21"/>
      <c r="D59" s="21"/>
      <c r="E59" s="21"/>
    </row>
    <row r="60" spans="2:15" x14ac:dyDescent="0.2">
      <c r="B60" s="21"/>
      <c r="C60" s="21"/>
      <c r="D60" s="21"/>
      <c r="E60" s="21"/>
    </row>
    <row r="61" spans="2:15" ht="30" x14ac:dyDescent="0.2">
      <c r="B61" s="172" t="s">
        <v>194</v>
      </c>
      <c r="C61" s="173" t="s">
        <v>169</v>
      </c>
      <c r="D61" s="21"/>
      <c r="E61" s="21"/>
    </row>
    <row r="62" spans="2:15" ht="14.25" customHeight="1" x14ac:dyDescent="0.2">
      <c r="B62" s="176" t="s">
        <v>193</v>
      </c>
      <c r="C62" s="177">
        <v>33101.230000000003</v>
      </c>
      <c r="E62" s="21"/>
    </row>
    <row r="63" spans="2:15" x14ac:dyDescent="0.2">
      <c r="B63" s="176">
        <v>1956</v>
      </c>
      <c r="C63" s="177">
        <v>32439.63</v>
      </c>
      <c r="E63" s="21"/>
    </row>
    <row r="64" spans="2:15" x14ac:dyDescent="0.2">
      <c r="B64" s="176">
        <v>1957</v>
      </c>
      <c r="C64" s="177">
        <v>30037.05</v>
      </c>
      <c r="E64" s="21"/>
    </row>
    <row r="65" spans="2:5" x14ac:dyDescent="0.2">
      <c r="B65" s="176">
        <v>1958</v>
      </c>
      <c r="C65" s="177">
        <v>25342.44</v>
      </c>
      <c r="E65" s="21"/>
    </row>
    <row r="66" spans="2:5" x14ac:dyDescent="0.2">
      <c r="B66" s="176">
        <v>1959</v>
      </c>
      <c r="C66" s="177">
        <v>23169.07</v>
      </c>
      <c r="E66" s="21"/>
    </row>
    <row r="67" spans="2:5" x14ac:dyDescent="0.2">
      <c r="B67" s="176">
        <v>1960</v>
      </c>
      <c r="C67" s="177">
        <v>21624.79</v>
      </c>
      <c r="E67" s="21"/>
    </row>
    <row r="68" spans="2:5" x14ac:dyDescent="0.2">
      <c r="B68" s="176">
        <v>1961</v>
      </c>
      <c r="C68" s="177">
        <v>20163.419999999998</v>
      </c>
      <c r="E68" s="21"/>
    </row>
    <row r="69" spans="2:5" x14ac:dyDescent="0.2">
      <c r="B69" s="176">
        <v>1962</v>
      </c>
      <c r="C69" s="177">
        <v>19080.8</v>
      </c>
      <c r="E69" s="21"/>
    </row>
    <row r="70" spans="2:5" x14ac:dyDescent="0.2">
      <c r="B70" s="176">
        <v>1963</v>
      </c>
      <c r="C70" s="177">
        <v>17822.61</v>
      </c>
      <c r="E70" s="21"/>
    </row>
    <row r="71" spans="2:5" x14ac:dyDescent="0.2">
      <c r="B71" s="176">
        <v>1964</v>
      </c>
      <c r="C71" s="177">
        <v>13628.68</v>
      </c>
      <c r="E71" s="21"/>
    </row>
    <row r="72" spans="2:5" x14ac:dyDescent="0.2">
      <c r="B72" s="176">
        <v>1965</v>
      </c>
      <c r="C72" s="177">
        <v>12476.15</v>
      </c>
      <c r="E72" s="21"/>
    </row>
    <row r="73" spans="2:5" x14ac:dyDescent="0.2">
      <c r="B73" s="176">
        <v>1966</v>
      </c>
      <c r="C73" s="177">
        <v>10884.73</v>
      </c>
      <c r="E73" s="21"/>
    </row>
    <row r="74" spans="2:5" x14ac:dyDescent="0.2">
      <c r="B74" s="176">
        <v>1967</v>
      </c>
      <c r="C74" s="177">
        <v>9597.2900000000009</v>
      </c>
      <c r="E74" s="21"/>
    </row>
    <row r="75" spans="2:5" x14ac:dyDescent="0.2">
      <c r="B75" s="176">
        <v>1968</v>
      </c>
      <c r="C75" s="177">
        <v>8911.31</v>
      </c>
      <c r="E75" s="21"/>
    </row>
    <row r="76" spans="2:5" x14ac:dyDescent="0.2">
      <c r="B76" s="176">
        <v>1969</v>
      </c>
      <c r="C76" s="177">
        <v>8360.24</v>
      </c>
      <c r="E76" s="21"/>
    </row>
    <row r="77" spans="2:5" x14ac:dyDescent="0.2">
      <c r="B77" s="176">
        <v>1970</v>
      </c>
      <c r="C77" s="177">
        <v>7687.26</v>
      </c>
      <c r="E77" s="21"/>
    </row>
    <row r="78" spans="2:5" x14ac:dyDescent="0.2">
      <c r="B78" s="176">
        <v>1971</v>
      </c>
      <c r="C78" s="177">
        <v>7176.84</v>
      </c>
      <c r="E78" s="21"/>
    </row>
    <row r="79" spans="2:5" x14ac:dyDescent="0.2">
      <c r="B79" s="176">
        <v>1972</v>
      </c>
      <c r="C79" s="177">
        <v>6360.81</v>
      </c>
      <c r="E79" s="21"/>
    </row>
    <row r="80" spans="2:5" x14ac:dyDescent="0.2">
      <c r="B80" s="176">
        <v>1973</v>
      </c>
      <c r="C80" s="177">
        <v>5593.54</v>
      </c>
      <c r="E80" s="21"/>
    </row>
    <row r="81" spans="2:5" x14ac:dyDescent="0.2">
      <c r="B81" s="176">
        <v>1974</v>
      </c>
      <c r="C81" s="177">
        <v>4569.4399999999996</v>
      </c>
      <c r="E81" s="21"/>
    </row>
    <row r="82" spans="2:5" x14ac:dyDescent="0.2">
      <c r="B82" s="176">
        <v>1975</v>
      </c>
      <c r="C82" s="177">
        <v>3652.63</v>
      </c>
      <c r="E82" s="21"/>
    </row>
    <row r="83" spans="2:5" x14ac:dyDescent="0.2">
      <c r="B83" s="176">
        <v>1976</v>
      </c>
      <c r="C83" s="177">
        <v>3106.44</v>
      </c>
      <c r="E83" s="21"/>
    </row>
    <row r="84" spans="2:5" x14ac:dyDescent="0.2">
      <c r="B84" s="176">
        <v>1977</v>
      </c>
      <c r="C84" s="177">
        <v>2475.7199999999998</v>
      </c>
      <c r="E84" s="21"/>
    </row>
    <row r="85" spans="2:5" x14ac:dyDescent="0.2">
      <c r="B85" s="176">
        <v>1978</v>
      </c>
      <c r="C85" s="177">
        <v>1942.54</v>
      </c>
      <c r="E85" s="21"/>
    </row>
    <row r="86" spans="2:5" x14ac:dyDescent="0.2">
      <c r="B86" s="176">
        <v>1979</v>
      </c>
      <c r="C86" s="177">
        <v>1622.31</v>
      </c>
      <c r="E86" s="21"/>
    </row>
    <row r="87" spans="2:5" x14ac:dyDescent="0.2">
      <c r="B87" s="176">
        <v>1980</v>
      </c>
      <c r="C87" s="177">
        <v>1282.56</v>
      </c>
      <c r="E87" s="21"/>
    </row>
    <row r="88" spans="2:5" x14ac:dyDescent="0.2">
      <c r="B88" s="176">
        <v>1981</v>
      </c>
      <c r="C88" s="177">
        <v>1028.98</v>
      </c>
      <c r="E88" s="21"/>
    </row>
    <row r="89" spans="2:5" x14ac:dyDescent="0.2">
      <c r="B89" s="176">
        <v>1982</v>
      </c>
      <c r="C89" s="177">
        <v>819.28</v>
      </c>
      <c r="E89" s="21"/>
    </row>
    <row r="90" spans="2:5" x14ac:dyDescent="0.2">
      <c r="B90" s="176">
        <v>1983</v>
      </c>
      <c r="C90" s="177">
        <v>658.35</v>
      </c>
      <c r="E90" s="21"/>
    </row>
    <row r="91" spans="2:5" x14ac:dyDescent="0.2">
      <c r="B91" s="176">
        <v>1984</v>
      </c>
      <c r="C91" s="177">
        <v>565.69000000000005</v>
      </c>
      <c r="E91" s="21"/>
    </row>
    <row r="92" spans="2:5" x14ac:dyDescent="0.2">
      <c r="B92" s="176">
        <v>1985</v>
      </c>
      <c r="C92" s="177">
        <v>490.92</v>
      </c>
      <c r="E92" s="21"/>
    </row>
    <row r="93" spans="2:5" x14ac:dyDescent="0.2">
      <c r="B93" s="176">
        <v>1986</v>
      </c>
      <c r="C93" s="177">
        <v>406.39</v>
      </c>
      <c r="E93" s="21"/>
    </row>
    <row r="94" spans="2:5" x14ac:dyDescent="0.2">
      <c r="B94" s="176">
        <v>1987</v>
      </c>
      <c r="C94" s="177">
        <v>344.62</v>
      </c>
      <c r="E94" s="21"/>
    </row>
    <row r="95" spans="2:5" x14ac:dyDescent="0.2">
      <c r="B95" s="176">
        <v>1988</v>
      </c>
      <c r="C95" s="177">
        <v>260.08999999999997</v>
      </c>
      <c r="E95" s="21"/>
    </row>
    <row r="96" spans="2:5" x14ac:dyDescent="0.2">
      <c r="B96" s="176">
        <v>1989</v>
      </c>
      <c r="C96" s="177">
        <v>162.15</v>
      </c>
      <c r="E96" s="21"/>
    </row>
    <row r="97" spans="2:5" x14ac:dyDescent="0.2">
      <c r="B97" s="176">
        <v>1990</v>
      </c>
      <c r="C97" s="177">
        <v>112.14</v>
      </c>
      <c r="E97" s="21"/>
    </row>
    <row r="98" spans="2:5" x14ac:dyDescent="0.2">
      <c r="B98" s="176">
        <v>1991</v>
      </c>
      <c r="C98" s="177">
        <v>78.14</v>
      </c>
      <c r="E98" s="21"/>
    </row>
    <row r="99" spans="2:5" x14ac:dyDescent="0.2">
      <c r="B99" s="176">
        <v>1992</v>
      </c>
      <c r="C99" s="177">
        <v>58.54</v>
      </c>
      <c r="E99" s="21"/>
    </row>
    <row r="100" spans="2:5" x14ac:dyDescent="0.2">
      <c r="B100" s="176">
        <v>1993</v>
      </c>
      <c r="C100" s="177">
        <v>41.6</v>
      </c>
      <c r="E100" s="21"/>
    </row>
    <row r="101" spans="2:5" x14ac:dyDescent="0.2">
      <c r="B101" s="176">
        <v>1994</v>
      </c>
      <c r="C101" s="177">
        <v>30.25</v>
      </c>
      <c r="E101" s="21"/>
    </row>
    <row r="102" spans="2:5" x14ac:dyDescent="0.2">
      <c r="B102" s="176">
        <v>1995</v>
      </c>
      <c r="C102" s="177">
        <v>21.55</v>
      </c>
      <c r="E102" s="21"/>
    </row>
    <row r="103" spans="2:5" x14ac:dyDescent="0.2">
      <c r="B103" s="176">
        <v>1996</v>
      </c>
      <c r="C103" s="177">
        <v>15.94</v>
      </c>
      <c r="E103" s="21"/>
    </row>
    <row r="104" spans="2:5" x14ac:dyDescent="0.2">
      <c r="B104" s="176">
        <v>1997</v>
      </c>
      <c r="C104" s="177">
        <v>13.22</v>
      </c>
      <c r="E104" s="21"/>
    </row>
    <row r="105" spans="2:5" x14ac:dyDescent="0.2">
      <c r="B105" s="176">
        <v>1998</v>
      </c>
      <c r="C105" s="177">
        <v>10.16</v>
      </c>
      <c r="E105" s="21"/>
    </row>
    <row r="106" spans="2:5" x14ac:dyDescent="0.2">
      <c r="B106" s="176">
        <v>1999</v>
      </c>
      <c r="C106" s="177">
        <v>8.4600000000000009</v>
      </c>
      <c r="E106" s="21"/>
    </row>
    <row r="107" spans="2:5" x14ac:dyDescent="0.2">
      <c r="B107" s="176">
        <v>2000</v>
      </c>
      <c r="C107" s="177">
        <v>8.41</v>
      </c>
      <c r="E107" s="21"/>
    </row>
    <row r="108" spans="2:5" x14ac:dyDescent="0.2">
      <c r="B108" s="176">
        <v>2001</v>
      </c>
      <c r="C108" s="177">
        <v>8.1300000000000008</v>
      </c>
      <c r="E108" s="21"/>
    </row>
    <row r="109" spans="2:5" x14ac:dyDescent="0.2">
      <c r="B109" s="176">
        <v>2002</v>
      </c>
      <c r="C109" s="177">
        <v>7.51</v>
      </c>
      <c r="E109" s="21"/>
    </row>
    <row r="110" spans="2:5" x14ac:dyDescent="0.2">
      <c r="B110" s="176">
        <v>2003</v>
      </c>
      <c r="C110" s="177">
        <v>6.74</v>
      </c>
      <c r="E110" s="21"/>
    </row>
    <row r="111" spans="2:5" x14ac:dyDescent="0.2">
      <c r="B111" s="176">
        <v>2004</v>
      </c>
      <c r="C111" s="177">
        <v>6.34</v>
      </c>
      <c r="E111" s="21"/>
    </row>
    <row r="112" spans="2:5" x14ac:dyDescent="0.2">
      <c r="B112" s="176">
        <v>2005</v>
      </c>
      <c r="C112" s="177">
        <v>5.96</v>
      </c>
      <c r="E112" s="21"/>
    </row>
    <row r="113" spans="2:5" x14ac:dyDescent="0.2">
      <c r="B113" s="176">
        <v>2006</v>
      </c>
      <c r="C113" s="177">
        <v>5.64</v>
      </c>
      <c r="E113" s="21"/>
    </row>
    <row r="114" spans="2:5" x14ac:dyDescent="0.2">
      <c r="B114" s="176">
        <v>2007</v>
      </c>
      <c r="C114" s="177">
        <v>4.29</v>
      </c>
      <c r="E114" s="21"/>
    </row>
    <row r="115" spans="2:5" x14ac:dyDescent="0.2">
      <c r="B115" s="176">
        <v>2008</v>
      </c>
      <c r="C115" s="177">
        <v>3.82</v>
      </c>
      <c r="E115" s="21"/>
    </row>
    <row r="116" spans="2:5" x14ac:dyDescent="0.2">
      <c r="B116" s="176">
        <v>2009</v>
      </c>
      <c r="C116" s="177">
        <v>3.14</v>
      </c>
      <c r="E116" s="21"/>
    </row>
    <row r="117" spans="2:5" x14ac:dyDescent="0.2">
      <c r="B117" s="176">
        <v>2010</v>
      </c>
      <c r="C117" s="177">
        <v>2.86</v>
      </c>
      <c r="E117" s="21"/>
    </row>
    <row r="118" spans="2:5" x14ac:dyDescent="0.2">
      <c r="B118" s="176">
        <v>2011</v>
      </c>
      <c r="C118" s="177">
        <v>2.62</v>
      </c>
      <c r="E118" s="21"/>
    </row>
    <row r="119" spans="2:5" x14ac:dyDescent="0.2">
      <c r="B119" s="176">
        <v>2012</v>
      </c>
      <c r="C119" s="177">
        <v>2.19</v>
      </c>
      <c r="E119" s="21"/>
    </row>
    <row r="120" spans="2:5" x14ac:dyDescent="0.2">
      <c r="B120" s="176">
        <v>2013</v>
      </c>
      <c r="C120" s="177">
        <v>1.88</v>
      </c>
      <c r="E120" s="21"/>
    </row>
    <row r="121" spans="2:5" x14ac:dyDescent="0.2">
      <c r="B121" s="176">
        <v>2014</v>
      </c>
      <c r="C121" s="177">
        <v>1.66</v>
      </c>
      <c r="E121" s="21"/>
    </row>
    <row r="122" spans="2:5" x14ac:dyDescent="0.2">
      <c r="B122" s="176">
        <v>2015</v>
      </c>
      <c r="C122" s="177">
        <v>1.54</v>
      </c>
      <c r="E122" s="21"/>
    </row>
    <row r="123" spans="2:5" x14ac:dyDescent="0.2">
      <c r="B123" s="176">
        <v>2016</v>
      </c>
      <c r="C123" s="177">
        <v>1.47</v>
      </c>
      <c r="E123" s="21"/>
    </row>
    <row r="124" spans="2:5" x14ac:dyDescent="0.2">
      <c r="B124" s="176">
        <v>2017</v>
      </c>
      <c r="C124" s="177">
        <v>1.4</v>
      </c>
      <c r="E124" s="21"/>
    </row>
    <row r="125" spans="2:5" x14ac:dyDescent="0.2">
      <c r="B125" s="176">
        <v>2018</v>
      </c>
      <c r="C125" s="177">
        <v>1.29</v>
      </c>
      <c r="E125" s="21"/>
    </row>
    <row r="126" spans="2:5" x14ac:dyDescent="0.2">
      <c r="B126" s="176">
        <v>2019</v>
      </c>
      <c r="C126" s="177">
        <v>1.19</v>
      </c>
    </row>
    <row r="127" spans="2:5" x14ac:dyDescent="0.2">
      <c r="B127" s="176">
        <v>2020</v>
      </c>
      <c r="C127" s="177">
        <v>1.1200000000000001</v>
      </c>
    </row>
    <row r="128" spans="2:5" x14ac:dyDescent="0.2">
      <c r="B128" s="176">
        <v>2021</v>
      </c>
      <c r="C128" s="177">
        <v>1.06</v>
      </c>
    </row>
    <row r="129" spans="2:3" x14ac:dyDescent="0.2">
      <c r="B129" s="176">
        <v>2022</v>
      </c>
      <c r="C129" s="177">
        <v>1.03</v>
      </c>
    </row>
  </sheetData>
  <mergeCells count="77">
    <mergeCell ref="C57:E57"/>
    <mergeCell ref="B50:B56"/>
    <mergeCell ref="L43:L49"/>
    <mergeCell ref="L50:L56"/>
    <mergeCell ref="J33:J42"/>
    <mergeCell ref="H43:H49"/>
    <mergeCell ref="B43:B49"/>
    <mergeCell ref="B33:B42"/>
    <mergeCell ref="C33:C42"/>
    <mergeCell ref="M33:M42"/>
    <mergeCell ref="M43:M49"/>
    <mergeCell ref="M50:M56"/>
    <mergeCell ref="L33:L42"/>
    <mergeCell ref="N7:O7"/>
    <mergeCell ref="L8:L13"/>
    <mergeCell ref="N8:N13"/>
    <mergeCell ref="L14:L20"/>
    <mergeCell ref="N14:N20"/>
    <mergeCell ref="O14:O20"/>
    <mergeCell ref="N33:O33"/>
    <mergeCell ref="O21:O27"/>
    <mergeCell ref="N21:N27"/>
    <mergeCell ref="L21:L27"/>
    <mergeCell ref="I8:I9"/>
    <mergeCell ref="I11:I13"/>
    <mergeCell ref="J8:J13"/>
    <mergeCell ref="O8:O13"/>
    <mergeCell ref="C7:E7"/>
    <mergeCell ref="G7:L7"/>
    <mergeCell ref="D8:D13"/>
    <mergeCell ref="C8:C13"/>
    <mergeCell ref="K8:K13"/>
    <mergeCell ref="G8:G13"/>
    <mergeCell ref="H8:H13"/>
    <mergeCell ref="E8:E13"/>
    <mergeCell ref="J21:J27"/>
    <mergeCell ref="J14:J20"/>
    <mergeCell ref="K14:K20"/>
    <mergeCell ref="K33:K42"/>
    <mergeCell ref="K21:K27"/>
    <mergeCell ref="D14:D20"/>
    <mergeCell ref="D21:D27"/>
    <mergeCell ref="E21:E27"/>
    <mergeCell ref="E14:E20"/>
    <mergeCell ref="I33:I42"/>
    <mergeCell ref="G21:G27"/>
    <mergeCell ref="H21:H27"/>
    <mergeCell ref="G14:G20"/>
    <mergeCell ref="H14:H20"/>
    <mergeCell ref="I14:I20"/>
    <mergeCell ref="D33:D42"/>
    <mergeCell ref="E33:E42"/>
    <mergeCell ref="G33:G42"/>
    <mergeCell ref="H33:H42"/>
    <mergeCell ref="I21:I27"/>
    <mergeCell ref="C28:E28"/>
    <mergeCell ref="B8:B13"/>
    <mergeCell ref="C14:C20"/>
    <mergeCell ref="B14:B20"/>
    <mergeCell ref="C21:C27"/>
    <mergeCell ref="B21:B27"/>
    <mergeCell ref="B1:L1"/>
    <mergeCell ref="K50:K56"/>
    <mergeCell ref="I43:I49"/>
    <mergeCell ref="J43:J49"/>
    <mergeCell ref="K43:K49"/>
    <mergeCell ref="C50:C56"/>
    <mergeCell ref="D50:D56"/>
    <mergeCell ref="E50:E56"/>
    <mergeCell ref="G50:G56"/>
    <mergeCell ref="H50:H56"/>
    <mergeCell ref="I50:I56"/>
    <mergeCell ref="J50:J56"/>
    <mergeCell ref="C43:C49"/>
    <mergeCell ref="D43:D49"/>
    <mergeCell ref="E43:E49"/>
    <mergeCell ref="G43:G49"/>
  </mergeCells>
  <phoneticPr fontId="31" type="noConversion"/>
  <printOptions horizontalCentered="1" verticalCentered="1"/>
  <pageMargins left="0.78740157480314965" right="0.78740157480314965" top="0.98425196850393704" bottom="0.98425196850393704" header="0" footer="0"/>
  <pageSetup scale="69" orientation="portrait" blackAndWhite="1" horizontalDpi="4294967293" verticalDpi="429496729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pageSetUpPr fitToPage="1"/>
  </sheetPr>
  <dimension ref="B1:M55"/>
  <sheetViews>
    <sheetView showGridLines="0" tabSelected="1" zoomScaleNormal="100" zoomScalePageLayoutView="125" workbookViewId="0">
      <selection activeCell="C1" sqref="C1:M1"/>
    </sheetView>
  </sheetViews>
  <sheetFormatPr baseColWidth="10" defaultColWidth="11.42578125" defaultRowHeight="12.75" x14ac:dyDescent="0.2"/>
  <cols>
    <col min="1" max="1" width="6.42578125" style="1" customWidth="1"/>
    <col min="2" max="2" width="6.28515625" style="1" customWidth="1"/>
    <col min="3" max="3" width="32.140625" style="1" customWidth="1"/>
    <col min="4" max="4" width="16.42578125" style="1" customWidth="1"/>
    <col min="5" max="5" width="2" style="1" customWidth="1"/>
    <col min="6" max="6" width="14.7109375" style="1" customWidth="1"/>
    <col min="7" max="7" width="17" style="1" customWidth="1"/>
    <col min="8" max="8" width="16" style="1" customWidth="1"/>
    <col min="9" max="9" width="22.140625" style="1" customWidth="1"/>
    <col min="10" max="10" width="15.42578125" style="1" customWidth="1"/>
    <col min="11" max="11" width="1.7109375" style="1" customWidth="1"/>
    <col min="12" max="12" width="15.42578125" style="1" bestFit="1" customWidth="1"/>
    <col min="13" max="13" width="25.85546875" style="1" customWidth="1"/>
    <col min="14" max="18" width="11.42578125" style="1" customWidth="1"/>
    <col min="19" max="16384" width="11.42578125" style="1"/>
  </cols>
  <sheetData>
    <row r="1" spans="2:13" ht="45.75" customHeight="1" x14ac:dyDescent="0.4">
      <c r="C1" s="715" t="s">
        <v>177</v>
      </c>
      <c r="D1" s="715"/>
      <c r="E1" s="715"/>
      <c r="F1" s="715"/>
      <c r="G1" s="715"/>
      <c r="H1" s="715"/>
      <c r="I1" s="715"/>
      <c r="J1" s="715"/>
      <c r="K1" s="715"/>
      <c r="L1" s="715"/>
      <c r="M1" s="715"/>
    </row>
    <row r="2" spans="2:13" ht="30.75" customHeight="1" x14ac:dyDescent="0.2"/>
    <row r="3" spans="2:13" x14ac:dyDescent="0.2">
      <c r="B3" s="78" t="e">
        <f>+#REF!</f>
        <v>#REF!</v>
      </c>
    </row>
    <row r="4" spans="2:13" x14ac:dyDescent="0.2">
      <c r="B4" s="78" t="e">
        <f>+#REF!</f>
        <v>#REF!</v>
      </c>
    </row>
    <row r="5" spans="2:13" x14ac:dyDescent="0.2">
      <c r="B5" s="78" t="e">
        <f>+#REF!</f>
        <v>#REF!</v>
      </c>
    </row>
    <row r="7" spans="2:13" x14ac:dyDescent="0.2">
      <c r="B7" s="4" t="e">
        <f>+#REF!</f>
        <v>#REF!</v>
      </c>
    </row>
    <row r="8" spans="2:13" x14ac:dyDescent="0.2">
      <c r="B8" s="4" t="e">
        <f>+#REF!</f>
        <v>#REF!</v>
      </c>
      <c r="L8" s="4"/>
      <c r="M8" s="4"/>
    </row>
    <row r="9" spans="2:13" x14ac:dyDescent="0.2">
      <c r="B9" s="4" t="s">
        <v>57</v>
      </c>
    </row>
    <row r="10" spans="2:13" x14ac:dyDescent="0.2">
      <c r="B10" s="4" t="s">
        <v>209</v>
      </c>
    </row>
    <row r="11" spans="2:13" ht="33.75" customHeight="1" x14ac:dyDescent="0.2"/>
    <row r="12" spans="2:13" ht="14.25" customHeight="1" x14ac:dyDescent="0.25">
      <c r="B12" s="6" t="s">
        <v>103</v>
      </c>
    </row>
    <row r="13" spans="2:13" ht="33" customHeight="1" thickBot="1" x14ac:dyDescent="0.25">
      <c r="B13" s="4"/>
    </row>
    <row r="14" spans="2:13" s="179" customFormat="1" ht="27" customHeight="1" thickBot="1" x14ac:dyDescent="0.25">
      <c r="B14" s="178"/>
      <c r="C14" s="770" t="s">
        <v>58</v>
      </c>
      <c r="D14" s="772"/>
      <c r="F14" s="770" t="s">
        <v>170</v>
      </c>
      <c r="G14" s="771"/>
      <c r="H14" s="771"/>
      <c r="I14" s="771"/>
      <c r="J14" s="772"/>
      <c r="L14" s="773" t="s">
        <v>172</v>
      </c>
      <c r="M14" s="774"/>
    </row>
    <row r="15" spans="2:13" ht="14.1" customHeight="1" x14ac:dyDescent="0.2">
      <c r="B15" s="744" t="s">
        <v>104</v>
      </c>
      <c r="C15" s="744" t="s">
        <v>59</v>
      </c>
      <c r="D15" s="744" t="s">
        <v>51</v>
      </c>
      <c r="E15" s="3"/>
      <c r="F15" s="744" t="s">
        <v>204</v>
      </c>
      <c r="G15" s="744" t="s">
        <v>171</v>
      </c>
      <c r="H15" s="792" t="s">
        <v>159</v>
      </c>
      <c r="I15" s="744" t="s">
        <v>160</v>
      </c>
      <c r="J15" s="744" t="s">
        <v>208</v>
      </c>
      <c r="L15" s="744" t="s">
        <v>175</v>
      </c>
      <c r="M15" s="744" t="s">
        <v>173</v>
      </c>
    </row>
    <row r="16" spans="2:13" ht="14.1" customHeight="1" x14ac:dyDescent="0.2">
      <c r="B16" s="745"/>
      <c r="C16" s="745"/>
      <c r="D16" s="745"/>
      <c r="E16" s="3"/>
      <c r="F16" s="745"/>
      <c r="G16" s="745"/>
      <c r="H16" s="793"/>
      <c r="I16" s="745"/>
      <c r="J16" s="745"/>
      <c r="L16" s="745"/>
      <c r="M16" s="745" t="s">
        <v>52</v>
      </c>
    </row>
    <row r="17" spans="2:13" x14ac:dyDescent="0.2">
      <c r="B17" s="745"/>
      <c r="C17" s="745"/>
      <c r="D17" s="745"/>
      <c r="E17" s="3"/>
      <c r="F17" s="745"/>
      <c r="G17" s="745"/>
      <c r="H17" s="174">
        <v>0.124</v>
      </c>
      <c r="I17" s="745"/>
      <c r="J17" s="745"/>
      <c r="L17" s="745"/>
      <c r="M17" s="745" t="s">
        <v>23</v>
      </c>
    </row>
    <row r="18" spans="2:13" ht="14.1" customHeight="1" x14ac:dyDescent="0.2">
      <c r="B18" s="745"/>
      <c r="C18" s="745"/>
      <c r="D18" s="745"/>
      <c r="E18" s="3"/>
      <c r="F18" s="745"/>
      <c r="G18" s="745"/>
      <c r="H18" s="768" t="s">
        <v>207</v>
      </c>
      <c r="I18" s="745"/>
      <c r="J18" s="745"/>
      <c r="L18" s="745"/>
      <c r="M18" s="745" t="s">
        <v>24</v>
      </c>
    </row>
    <row r="19" spans="2:13" ht="12.75" customHeight="1" x14ac:dyDescent="0.2">
      <c r="B19" s="745"/>
      <c r="C19" s="745"/>
      <c r="D19" s="745"/>
      <c r="E19" s="3"/>
      <c r="F19" s="745"/>
      <c r="G19" s="745"/>
      <c r="H19" s="768"/>
      <c r="I19" s="745"/>
      <c r="J19" s="745"/>
      <c r="L19" s="745"/>
      <c r="M19" s="745">
        <v>2012</v>
      </c>
    </row>
    <row r="20" spans="2:13" ht="27" customHeight="1" thickBot="1" x14ac:dyDescent="0.25">
      <c r="B20" s="746"/>
      <c r="C20" s="746"/>
      <c r="D20" s="746"/>
      <c r="E20" s="3"/>
      <c r="F20" s="746"/>
      <c r="G20" s="746"/>
      <c r="H20" s="769"/>
      <c r="I20" s="746"/>
      <c r="J20" s="746"/>
      <c r="L20" s="746"/>
      <c r="M20" s="746"/>
    </row>
    <row r="21" spans="2:13" x14ac:dyDescent="0.2">
      <c r="B21" s="804">
        <v>1</v>
      </c>
      <c r="C21" s="800" t="s">
        <v>105</v>
      </c>
      <c r="D21" s="794" t="s">
        <v>53</v>
      </c>
      <c r="F21" s="783">
        <v>35000000</v>
      </c>
      <c r="G21" s="783"/>
      <c r="H21" s="785">
        <v>0</v>
      </c>
      <c r="I21" s="783">
        <f>SUM(F21:H21)</f>
        <v>35000000</v>
      </c>
      <c r="J21" s="783">
        <f>+I21</f>
        <v>35000000</v>
      </c>
      <c r="L21" s="789">
        <f>+F21</f>
        <v>35000000</v>
      </c>
      <c r="M21" s="791">
        <f>+J21-G21-L21</f>
        <v>0</v>
      </c>
    </row>
    <row r="22" spans="2:13" x14ac:dyDescent="0.2">
      <c r="B22" s="805"/>
      <c r="C22" s="801"/>
      <c r="D22" s="795"/>
      <c r="F22" s="784"/>
      <c r="G22" s="784"/>
      <c r="H22" s="786"/>
      <c r="I22" s="784"/>
      <c r="J22" s="784"/>
      <c r="L22" s="790"/>
      <c r="M22" s="788"/>
    </row>
    <row r="23" spans="2:13" x14ac:dyDescent="0.2">
      <c r="B23" s="753">
        <v>2</v>
      </c>
      <c r="C23" s="802" t="s">
        <v>174</v>
      </c>
      <c r="D23" s="759" t="s">
        <v>54</v>
      </c>
      <c r="E23" s="10"/>
      <c r="F23" s="799">
        <v>0</v>
      </c>
      <c r="G23" s="799">
        <v>10000000</v>
      </c>
      <c r="H23" s="797">
        <v>0</v>
      </c>
      <c r="I23" s="799">
        <f>+G23+H23</f>
        <v>10000000</v>
      </c>
      <c r="J23" s="799">
        <f>+I23</f>
        <v>10000000</v>
      </c>
      <c r="L23" s="787">
        <v>0</v>
      </c>
      <c r="M23" s="796">
        <f>+J23-G23-L23</f>
        <v>0</v>
      </c>
    </row>
    <row r="24" spans="2:13" ht="13.5" thickBot="1" x14ac:dyDescent="0.25">
      <c r="B24" s="754"/>
      <c r="C24" s="803" t="s">
        <v>68</v>
      </c>
      <c r="D24" s="806"/>
      <c r="E24" s="10"/>
      <c r="F24" s="784"/>
      <c r="G24" s="784"/>
      <c r="H24" s="798"/>
      <c r="I24" s="784"/>
      <c r="J24" s="784"/>
      <c r="L24" s="788"/>
      <c r="M24" s="788"/>
    </row>
    <row r="25" spans="2:13" ht="13.5" thickBot="1" x14ac:dyDescent="0.25">
      <c r="B25" s="780" t="s">
        <v>25</v>
      </c>
      <c r="C25" s="781"/>
      <c r="D25" s="782"/>
      <c r="E25" s="10"/>
      <c r="F25" s="14">
        <f>SUM(F21:F23)</f>
        <v>35000000</v>
      </c>
      <c r="G25" s="14">
        <f>SUM(G21:G23)</f>
        <v>10000000</v>
      </c>
      <c r="H25" s="14">
        <f>SUM(H21:H23)</f>
        <v>0</v>
      </c>
      <c r="I25" s="14">
        <f>SUM(I21:I23)</f>
        <v>45000000</v>
      </c>
      <c r="J25" s="15">
        <f>SUM(J21:J23)</f>
        <v>45000000</v>
      </c>
      <c r="K25" s="19"/>
      <c r="L25" s="180">
        <f>SUM(L21:L23)</f>
        <v>35000000</v>
      </c>
      <c r="M25" s="181">
        <f>SUM(M21:M23)</f>
        <v>0</v>
      </c>
    </row>
    <row r="26" spans="2:13" x14ac:dyDescent="0.2">
      <c r="J26" s="11"/>
    </row>
    <row r="27" spans="2:13" x14ac:dyDescent="0.2">
      <c r="B27" s="20"/>
    </row>
    <row r="30" spans="2:13" x14ac:dyDescent="0.2">
      <c r="B30" s="20"/>
      <c r="F30" s="21"/>
    </row>
    <row r="31" spans="2:13" x14ac:dyDescent="0.2">
      <c r="B31" s="20"/>
    </row>
    <row r="32" spans="2:13" x14ac:dyDescent="0.2">
      <c r="B32" s="20"/>
      <c r="F32" s="21"/>
    </row>
    <row r="33" spans="2:2" x14ac:dyDescent="0.2">
      <c r="B33" s="20"/>
    </row>
    <row r="34" spans="2:2" x14ac:dyDescent="0.2">
      <c r="B34" s="20"/>
    </row>
    <row r="36" spans="2:2" x14ac:dyDescent="0.2">
      <c r="B36" s="20"/>
    </row>
    <row r="37" spans="2:2" x14ac:dyDescent="0.2">
      <c r="B37" s="20"/>
    </row>
    <row r="38" spans="2:2" x14ac:dyDescent="0.2">
      <c r="B38" s="20"/>
    </row>
    <row r="39" spans="2:2" x14ac:dyDescent="0.2">
      <c r="B39" s="20"/>
    </row>
    <row r="40" spans="2:2" x14ac:dyDescent="0.2">
      <c r="B40" s="20"/>
    </row>
    <row r="41" spans="2:2" x14ac:dyDescent="0.2">
      <c r="B41" s="20"/>
    </row>
    <row r="42" spans="2:2" x14ac:dyDescent="0.2">
      <c r="B42" s="20"/>
    </row>
    <row r="43" spans="2:2" x14ac:dyDescent="0.2">
      <c r="B43" s="20"/>
    </row>
    <row r="44" spans="2:2" x14ac:dyDescent="0.2">
      <c r="B44" s="20"/>
    </row>
    <row r="45" spans="2:2" x14ac:dyDescent="0.2">
      <c r="B45" s="20"/>
    </row>
    <row r="46" spans="2:2" ht="8.25" customHeight="1" x14ac:dyDescent="0.2"/>
    <row r="47" spans="2:2" ht="11.25" customHeight="1" x14ac:dyDescent="0.2">
      <c r="B47" s="20"/>
    </row>
    <row r="51" spans="2:2" x14ac:dyDescent="0.2">
      <c r="B51" s="20"/>
    </row>
    <row r="52" spans="2:2" x14ac:dyDescent="0.2">
      <c r="B52" s="20"/>
    </row>
    <row r="53" spans="2:2" x14ac:dyDescent="0.2">
      <c r="B53" s="20"/>
    </row>
    <row r="54" spans="2:2" x14ac:dyDescent="0.2">
      <c r="B54" s="20"/>
    </row>
    <row r="55" spans="2:2" x14ac:dyDescent="0.2">
      <c r="B55" s="20"/>
    </row>
  </sheetData>
  <mergeCells count="36">
    <mergeCell ref="C21:C22"/>
    <mergeCell ref="C23:C24"/>
    <mergeCell ref="B21:B22"/>
    <mergeCell ref="F23:F24"/>
    <mergeCell ref="G23:G24"/>
    <mergeCell ref="B23:B24"/>
    <mergeCell ref="D23:D24"/>
    <mergeCell ref="B15:B20"/>
    <mergeCell ref="C15:C20"/>
    <mergeCell ref="D15:D20"/>
    <mergeCell ref="F15:F20"/>
    <mergeCell ref="G15:G20"/>
    <mergeCell ref="H15:H16"/>
    <mergeCell ref="H18:H20"/>
    <mergeCell ref="D21:D22"/>
    <mergeCell ref="M15:M20"/>
    <mergeCell ref="M23:M24"/>
    <mergeCell ref="H23:H24"/>
    <mergeCell ref="I23:I24"/>
    <mergeCell ref="J23:J24"/>
    <mergeCell ref="C1:M1"/>
    <mergeCell ref="B25:D25"/>
    <mergeCell ref="J15:J20"/>
    <mergeCell ref="I15:I20"/>
    <mergeCell ref="L15:L20"/>
    <mergeCell ref="F21:F22"/>
    <mergeCell ref="G21:G22"/>
    <mergeCell ref="H21:H22"/>
    <mergeCell ref="I21:I22"/>
    <mergeCell ref="J21:J22"/>
    <mergeCell ref="L23:L24"/>
    <mergeCell ref="C14:D14"/>
    <mergeCell ref="F14:J14"/>
    <mergeCell ref="L14:M14"/>
    <mergeCell ref="L21:L22"/>
    <mergeCell ref="M21:M22"/>
  </mergeCells>
  <printOptions horizontalCentered="1" verticalCentered="1"/>
  <pageMargins left="0.78740157480314965" right="0.78740157480314965" top="0.98425196850393704" bottom="0.98425196850393704" header="0" footer="0"/>
  <pageSetup orientation="portrait" horizontalDpi="4294967292" verticalDpi="4294967292"/>
  <ignoredErrors>
    <ignoredError sqref="M21:M24" emptyCellReference="1"/>
  </ignoredErrors>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I38" sqref="I38"/>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Formulario 210</vt:lpstr>
      <vt:lpstr>Otros Impuestos</vt:lpstr>
      <vt:lpstr>Bienes raíces</vt:lpstr>
      <vt:lpstr>Vehículos</vt:lpstr>
      <vt:lpstr>Ingresos</vt:lpstr>
      <vt:lpstr>Saldo en cuentas</vt:lpstr>
      <vt:lpstr>Saldo  deudas</vt:lpstr>
      <vt:lpstr>'Formulario 210'!Área_de_impresión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GARZON CONTADORES ASOCIADOS SAS</dc:creator>
  <cp:lastModifiedBy>Sie asesorias</cp:lastModifiedBy>
  <cp:lastPrinted>2025-02-14T03:48:46Z</cp:lastPrinted>
  <dcterms:created xsi:type="dcterms:W3CDTF">2006-05-09T22:10:03Z</dcterms:created>
  <dcterms:modified xsi:type="dcterms:W3CDTF">2025-07-01T21:04:00Z</dcterms:modified>
</cp:coreProperties>
</file>