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1"/>
  <workbookPr/>
  <mc:AlternateContent xmlns:mc="http://schemas.openxmlformats.org/markup-compatibility/2006">
    <mc:Choice Requires="x15">
      <x15ac:absPath xmlns:x15ac="http://schemas.microsoft.com/office/spreadsheetml/2010/11/ac" url="C:\Users\Sie asesorias\Downloads\FORMATOS ACTUALIZACION\"/>
    </mc:Choice>
  </mc:AlternateContent>
  <xr:revisionPtr revIDLastSave="0" documentId="13_ncr:1_{2749224A-CF7F-4B7C-8234-8BB53308CAA3}" xr6:coauthVersionLast="47" xr6:coauthVersionMax="47" xr10:uidLastSave="{00000000-0000-0000-0000-000000000000}"/>
  <bookViews>
    <workbookView xWindow="-120" yWindow="-120" windowWidth="20730" windowHeight="11160" firstSheet="7" activeTab="13" xr2:uid="{00000000-000D-0000-FFFF-FFFF00000000}"/>
  </bookViews>
  <sheets>
    <sheet name="01. 4135 X TERCERO." sheetId="1" state="hidden" r:id="rId1"/>
    <sheet name="Hoja1" sheetId="2" state="hidden" r:id="rId2"/>
    <sheet name=" 01. 4135 X TERCERO" sheetId="11" state="hidden" r:id="rId3"/>
    <sheet name="02. 4135 X CIUDAD" sheetId="3" state="hidden" r:id="rId4"/>
    <sheet name="03. ING NO OP" sheetId="12" state="hidden" r:id="rId5"/>
    <sheet name="03. ING NO OP." sheetId="4" state="hidden" r:id="rId6"/>
    <sheet name="06. 241205" sheetId="13" state="hidden" r:id="rId7"/>
    <sheet name="BIM 1" sheetId="27" r:id="rId8"/>
    <sheet name="BIM 2" sheetId="26" r:id="rId9"/>
    <sheet name="BIM 3" sheetId="25" r:id="rId10"/>
    <sheet name="BIM 4" sheetId="24" r:id="rId11"/>
    <sheet name="BIM 5" sheetId="23" r:id="rId12"/>
    <sheet name="BIM 6" sheetId="22" r:id="rId13"/>
    <sheet name="ANUAL" sheetId="28" r:id="rId14"/>
    <sheet name="06. 241205." sheetId="9" state="hidden" r:id="rId15"/>
  </sheets>
  <definedNames>
    <definedName name="_xlnm._FilterDatabase" localSheetId="3" hidden="1">'02. 4135 X CIUDAD'!$A$1:$J$1</definedName>
    <definedName name="_xlnm._FilterDatabase" localSheetId="1" hidden="1">Hoja1!$A$1:$J$126</definedName>
    <definedName name="_xlnm.Print_Area" localSheetId="13">ANUAL!$A$1:$P$58</definedName>
    <definedName name="_xlnm.Print_Area" localSheetId="7">'BIM 1'!$A$1:$P$58</definedName>
    <definedName name="_xlnm.Print_Area" localSheetId="8">'BIM 2'!$A$1:$P$58</definedName>
    <definedName name="_xlnm.Print_Area" localSheetId="9">'BIM 3'!$A$1:$P$58</definedName>
    <definedName name="_xlnm.Print_Area" localSheetId="10">'BIM 4'!$A$1:$P$58</definedName>
    <definedName name="_xlnm.Print_Area" localSheetId="11">'BIM 5'!$A$1:$P$58</definedName>
    <definedName name="_xlnm.Print_Area" localSheetId="12">'BIM 6'!$A$1:$P$58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28" l="1"/>
  <c r="N48" i="28" s="1"/>
  <c r="C30" i="28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3" i="28" s="1"/>
  <c r="C44" i="28" s="1"/>
  <c r="C45" i="28" s="1"/>
  <c r="C46" i="28" s="1"/>
  <c r="C47" i="28" s="1"/>
  <c r="C48" i="28" s="1"/>
  <c r="N13" i="28"/>
  <c r="N19" i="28" s="1"/>
  <c r="H21" i="28" s="1"/>
  <c r="N21" i="28" s="1"/>
  <c r="N25" i="28" s="1"/>
  <c r="N29" i="28" s="1"/>
  <c r="N34" i="28" s="1"/>
  <c r="C12" i="28"/>
  <c r="C13" i="28" s="1"/>
  <c r="C14" i="28" s="1"/>
  <c r="C15" i="28" s="1"/>
  <c r="C16" i="28" s="1"/>
  <c r="C17" i="28" s="1"/>
  <c r="C18" i="28" s="1"/>
  <c r="C19" i="28" s="1"/>
  <c r="C7" i="28"/>
  <c r="C8" i="28" s="1"/>
  <c r="C10" i="28" s="1"/>
  <c r="N45" i="27"/>
  <c r="N48" i="27" s="1"/>
  <c r="C30" i="27"/>
  <c r="C31" i="27" s="1"/>
  <c r="C32" i="27" s="1"/>
  <c r="C33" i="27" s="1"/>
  <c r="C34" i="27" s="1"/>
  <c r="C35" i="27" s="1"/>
  <c r="C36" i="27" s="1"/>
  <c r="C37" i="27" s="1"/>
  <c r="C38" i="27" s="1"/>
  <c r="C39" i="27" s="1"/>
  <c r="C40" i="27" s="1"/>
  <c r="C41" i="27" s="1"/>
  <c r="C43" i="27" s="1"/>
  <c r="C44" i="27" s="1"/>
  <c r="C45" i="27" s="1"/>
  <c r="C46" i="27" s="1"/>
  <c r="C47" i="27" s="1"/>
  <c r="C48" i="27" s="1"/>
  <c r="N13" i="27"/>
  <c r="N19" i="27" s="1"/>
  <c r="H21" i="27" s="1"/>
  <c r="N21" i="27" s="1"/>
  <c r="N25" i="27" s="1"/>
  <c r="N29" i="27" s="1"/>
  <c r="N34" i="27" s="1"/>
  <c r="C12" i="27"/>
  <c r="C13" i="27" s="1"/>
  <c r="C14" i="27" s="1"/>
  <c r="C15" i="27" s="1"/>
  <c r="C16" i="27" s="1"/>
  <c r="C17" i="27" s="1"/>
  <c r="C18" i="27" s="1"/>
  <c r="C19" i="27" s="1"/>
  <c r="C7" i="27"/>
  <c r="C8" i="27" s="1"/>
  <c r="C10" i="27" s="1"/>
  <c r="N45" i="26"/>
  <c r="N48" i="26" s="1"/>
  <c r="C30" i="26"/>
  <c r="C31" i="26" s="1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3" i="26" s="1"/>
  <c r="C44" i="26" s="1"/>
  <c r="C45" i="26" s="1"/>
  <c r="C46" i="26" s="1"/>
  <c r="C47" i="26" s="1"/>
  <c r="C48" i="26" s="1"/>
  <c r="N13" i="26"/>
  <c r="N19" i="26" s="1"/>
  <c r="H21" i="26" s="1"/>
  <c r="N21" i="26" s="1"/>
  <c r="N25" i="26" s="1"/>
  <c r="N29" i="26" s="1"/>
  <c r="N34" i="26" s="1"/>
  <c r="C12" i="26"/>
  <c r="C13" i="26" s="1"/>
  <c r="C14" i="26" s="1"/>
  <c r="C15" i="26" s="1"/>
  <c r="C16" i="26" s="1"/>
  <c r="C17" i="26" s="1"/>
  <c r="C18" i="26" s="1"/>
  <c r="C19" i="26" s="1"/>
  <c r="C7" i="26"/>
  <c r="C8" i="26" s="1"/>
  <c r="C10" i="26" s="1"/>
  <c r="N45" i="25"/>
  <c r="N48" i="25" s="1"/>
  <c r="C30" i="25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3" i="25" s="1"/>
  <c r="C44" i="25" s="1"/>
  <c r="C45" i="25" s="1"/>
  <c r="C46" i="25" s="1"/>
  <c r="C47" i="25" s="1"/>
  <c r="C48" i="25" s="1"/>
  <c r="N13" i="25"/>
  <c r="N19" i="25" s="1"/>
  <c r="H21" i="25" s="1"/>
  <c r="N21" i="25" s="1"/>
  <c r="N25" i="25" s="1"/>
  <c r="N29" i="25" s="1"/>
  <c r="N34" i="25" s="1"/>
  <c r="C12" i="25"/>
  <c r="C13" i="25" s="1"/>
  <c r="C14" i="25" s="1"/>
  <c r="C15" i="25" s="1"/>
  <c r="C16" i="25" s="1"/>
  <c r="C17" i="25" s="1"/>
  <c r="C18" i="25" s="1"/>
  <c r="C19" i="25" s="1"/>
  <c r="C7" i="25"/>
  <c r="C8" i="25" s="1"/>
  <c r="C10" i="25" s="1"/>
  <c r="N45" i="24"/>
  <c r="N48" i="24" s="1"/>
  <c r="C30" i="24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3" i="24" s="1"/>
  <c r="C44" i="24" s="1"/>
  <c r="C45" i="24" s="1"/>
  <c r="C46" i="24" s="1"/>
  <c r="C47" i="24" s="1"/>
  <c r="C48" i="24" s="1"/>
  <c r="N13" i="24"/>
  <c r="N19" i="24" s="1"/>
  <c r="H21" i="24" s="1"/>
  <c r="N21" i="24" s="1"/>
  <c r="N25" i="24" s="1"/>
  <c r="N29" i="24" s="1"/>
  <c r="N34" i="24" s="1"/>
  <c r="C12" i="24"/>
  <c r="C13" i="24" s="1"/>
  <c r="C14" i="24" s="1"/>
  <c r="C15" i="24" s="1"/>
  <c r="C16" i="24" s="1"/>
  <c r="C17" i="24" s="1"/>
  <c r="C18" i="24" s="1"/>
  <c r="C19" i="24" s="1"/>
  <c r="C7" i="24"/>
  <c r="C8" i="24" s="1"/>
  <c r="C10" i="24" s="1"/>
  <c r="N45" i="23"/>
  <c r="N48" i="23" s="1"/>
  <c r="C30" i="23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3" i="23" s="1"/>
  <c r="C44" i="23" s="1"/>
  <c r="C45" i="23" s="1"/>
  <c r="C46" i="23" s="1"/>
  <c r="C47" i="23" s="1"/>
  <c r="C48" i="23" s="1"/>
  <c r="N13" i="23"/>
  <c r="N19" i="23" s="1"/>
  <c r="H21" i="23" s="1"/>
  <c r="N21" i="23" s="1"/>
  <c r="N25" i="23" s="1"/>
  <c r="N29" i="23" s="1"/>
  <c r="N34" i="23" s="1"/>
  <c r="C12" i="23"/>
  <c r="C13" i="23" s="1"/>
  <c r="C14" i="23" s="1"/>
  <c r="C15" i="23" s="1"/>
  <c r="C16" i="23" s="1"/>
  <c r="C17" i="23" s="1"/>
  <c r="C18" i="23" s="1"/>
  <c r="C19" i="23" s="1"/>
  <c r="C7" i="23"/>
  <c r="C8" i="23" s="1"/>
  <c r="C10" i="23" s="1"/>
  <c r="N45" i="22" l="1"/>
  <c r="N48" i="22" s="1"/>
  <c r="C30" i="22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3" i="22" s="1"/>
  <c r="C44" i="22" s="1"/>
  <c r="C45" i="22" s="1"/>
  <c r="C46" i="22" s="1"/>
  <c r="C47" i="22" s="1"/>
  <c r="C48" i="22" s="1"/>
  <c r="N13" i="22"/>
  <c r="N19" i="22" s="1"/>
  <c r="H21" i="22" s="1"/>
  <c r="N21" i="22" s="1"/>
  <c r="N25" i="22" s="1"/>
  <c r="N29" i="22" s="1"/>
  <c r="N34" i="22" s="1"/>
  <c r="C12" i="22"/>
  <c r="C13" i="22" s="1"/>
  <c r="C14" i="22" s="1"/>
  <c r="C15" i="22" s="1"/>
  <c r="C16" i="22" s="1"/>
  <c r="C17" i="22" s="1"/>
  <c r="C18" i="22" s="1"/>
  <c r="C19" i="22" s="1"/>
  <c r="C7" i="22"/>
  <c r="C8" i="22" s="1"/>
  <c r="C10" i="22" s="1"/>
  <c r="P151" i="12" l="1"/>
  <c r="E55" i="3" s="1"/>
  <c r="K318" i="11"/>
  <c r="J317" i="11"/>
  <c r="I317" i="11"/>
  <c r="E40" i="3"/>
  <c r="F40" i="3" s="1"/>
  <c r="E22" i="3"/>
  <c r="F22" i="3" s="1"/>
  <c r="E3" i="3"/>
  <c r="F3" i="3" s="1"/>
  <c r="E4" i="3"/>
  <c r="E28" i="3"/>
  <c r="F28" i="3" s="1"/>
  <c r="G28" i="3" s="1"/>
  <c r="E27" i="3"/>
  <c r="F27" i="3" s="1"/>
  <c r="G27" i="3" s="1"/>
  <c r="E21" i="3"/>
  <c r="F21" i="3" s="1"/>
  <c r="E43" i="3"/>
  <c r="F43" i="3" s="1"/>
  <c r="G43" i="3" s="1"/>
  <c r="E39" i="3"/>
  <c r="F39" i="3" s="1"/>
  <c r="E24" i="3"/>
  <c r="F24" i="3" s="1"/>
  <c r="E20" i="3"/>
  <c r="F20" i="3" s="1"/>
  <c r="E19" i="3"/>
  <c r="F19" i="3" s="1"/>
  <c r="D26" i="3"/>
  <c r="E26" i="3"/>
  <c r="D17" i="3"/>
  <c r="E17" i="3"/>
  <c r="E16" i="3"/>
  <c r="F16" i="3" s="1"/>
  <c r="D15" i="3"/>
  <c r="E15" i="3"/>
  <c r="D18" i="3"/>
  <c r="E18" i="3"/>
  <c r="E44" i="3"/>
  <c r="F44" i="3" s="1"/>
  <c r="G44" i="3" s="1"/>
  <c r="E14" i="3"/>
  <c r="F14" i="3" s="1"/>
  <c r="E54" i="3"/>
  <c r="F54" i="3" s="1"/>
  <c r="E53" i="3"/>
  <c r="F53" i="3" s="1"/>
  <c r="E52" i="3"/>
  <c r="F52" i="3" s="1"/>
  <c r="E51" i="3"/>
  <c r="F51" i="3" s="1"/>
  <c r="E50" i="3"/>
  <c r="F50" i="3" s="1"/>
  <c r="E49" i="3"/>
  <c r="F49" i="3" s="1"/>
  <c r="D48" i="3"/>
  <c r="E48" i="3"/>
  <c r="F48" i="3" s="1"/>
  <c r="E47" i="3"/>
  <c r="F47" i="3" s="1"/>
  <c r="E46" i="3"/>
  <c r="F46" i="3" s="1"/>
  <c r="E45" i="3"/>
  <c r="E42" i="3"/>
  <c r="F42" i="3" s="1"/>
  <c r="G42" i="3" s="1"/>
  <c r="E41" i="3"/>
  <c r="F41" i="3" s="1"/>
  <c r="E38" i="3"/>
  <c r="F38" i="3" s="1"/>
  <c r="E37" i="3"/>
  <c r="F37" i="3" s="1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5" i="3"/>
  <c r="F25" i="3" s="1"/>
  <c r="E23" i="3"/>
  <c r="F23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E2" i="3"/>
  <c r="K317" i="11" l="1"/>
  <c r="G29" i="3"/>
  <c r="F26" i="3"/>
  <c r="G26" i="3" s="1"/>
  <c r="F18" i="3"/>
  <c r="E56" i="3"/>
  <c r="E75" i="3" s="1"/>
  <c r="F17" i="3"/>
  <c r="G24" i="3"/>
  <c r="G31" i="3"/>
  <c r="E83" i="3"/>
  <c r="F55" i="3"/>
  <c r="D62" i="3"/>
  <c r="E80" i="3"/>
  <c r="F15" i="3"/>
  <c r="F2" i="3"/>
  <c r="G2" i="3" s="1"/>
  <c r="D60" i="3"/>
  <c r="F45" i="3"/>
  <c r="G45" i="3" s="1"/>
  <c r="E78" i="3"/>
  <c r="D61" i="3"/>
  <c r="F4" i="3"/>
  <c r="G4" i="3" l="1"/>
  <c r="G55" i="3"/>
  <c r="D56" i="3"/>
  <c r="E86" i="3" s="1"/>
  <c r="E90" i="3" s="1"/>
  <c r="E92" i="3" s="1"/>
  <c r="G56" i="3" l="1"/>
  <c r="F56" i="3"/>
  <c r="D63" i="3" l="1"/>
</calcChain>
</file>

<file path=xl/sharedStrings.xml><?xml version="1.0" encoding="utf-8"?>
<sst xmlns="http://schemas.openxmlformats.org/spreadsheetml/2006/main" count="6141" uniqueCount="840">
  <si>
    <t>Movimiento auxiliar de tercero por cuenta contable</t>
  </si>
  <si>
    <t>LABCORESOFT S.A.S.</t>
  </si>
  <si>
    <t>901114934-2</t>
  </si>
  <si>
    <t xml:space="preserve">De Enero 01 2024 a Febrero 29 2024 </t>
  </si>
  <si>
    <t>Identificación</t>
  </si>
  <si>
    <t>Suc</t>
  </si>
  <si>
    <t>Nombre tercero</t>
  </si>
  <si>
    <t>Código contable</t>
  </si>
  <si>
    <t>Cuenta contable</t>
  </si>
  <si>
    <t>Comprobante</t>
  </si>
  <si>
    <t>Fecha elaboración</t>
  </si>
  <si>
    <t>Saldo inicial</t>
  </si>
  <si>
    <t>Débito</t>
  </si>
  <si>
    <t>Crédito</t>
  </si>
  <si>
    <t>Saldo Movimiento</t>
  </si>
  <si>
    <t>Nombre del tercero: 155609904220155 LABORATORIO VIDATEC S.A.</t>
  </si>
  <si>
    <t xml:space="preserve">Cuenta contable: 41800103 Venta de Servicios tecnológicos EXT </t>
  </si>
  <si>
    <t>155609904220155</t>
  </si>
  <si>
    <t>0</t>
  </si>
  <si>
    <t>LABORATORIO VIDATEC S.A.</t>
  </si>
  <si>
    <t>41800103</t>
  </si>
  <si>
    <t xml:space="preserve">Venta de Servicios tecnológicos EXT </t>
  </si>
  <si>
    <t>FV-2-2304</t>
  </si>
  <si>
    <t>24/01/2024</t>
  </si>
  <si>
    <t>FV-2-2352</t>
  </si>
  <si>
    <t>08/02/2024</t>
  </si>
  <si>
    <t>Nombre del tercero: 169824116859 JERS MEDICAL PANAMA, INC.</t>
  </si>
  <si>
    <t>Cuenta contable: 41350103 Venta de productos y equipos tecnolgicos EXT</t>
  </si>
  <si>
    <t>169824116859</t>
  </si>
  <si>
    <t>JERS MEDICAL PANAMA, INC.</t>
  </si>
  <si>
    <t>41350103</t>
  </si>
  <si>
    <t>Venta de productos y equipos tecnolgicos EXT</t>
  </si>
  <si>
    <t>FV-2-2321</t>
  </si>
  <si>
    <t>Nombre del tercero: 170051 PRODUCTOS ROCHE GUATEMALA S.A.</t>
  </si>
  <si>
    <t>170051</t>
  </si>
  <si>
    <t>PRODUCTOS ROCHE GUATEMALA S.A.</t>
  </si>
  <si>
    <t>FV-2-2368</t>
  </si>
  <si>
    <t>20/02/2024</t>
  </si>
  <si>
    <t>Nombre del tercero: 27275 HOSPITAL PUNTA PACIFICA S.A.</t>
  </si>
  <si>
    <t>27275</t>
  </si>
  <si>
    <t>HOSPITAL PUNTA PACIFICA S.A.</t>
  </si>
  <si>
    <t>FV-2-2303</t>
  </si>
  <si>
    <t>FV-2-2351</t>
  </si>
  <si>
    <t>Nombre del tercero: 277314140689 BIO LAB INTERNACIONAL S.A.</t>
  </si>
  <si>
    <t>277314140689</t>
  </si>
  <si>
    <t>BIO LAB INTERNACIONAL S.A.</t>
  </si>
  <si>
    <t>FV-2-2320</t>
  </si>
  <si>
    <t>FV-2-2363</t>
  </si>
  <si>
    <t>15/02/2024</t>
  </si>
  <si>
    <t>Nombre del tercero: 31010051132 CAPRIS S.A</t>
  </si>
  <si>
    <t>31010051132</t>
  </si>
  <si>
    <t>CAPRIS S.A</t>
  </si>
  <si>
    <t>FV-2-2353</t>
  </si>
  <si>
    <t>FV-2-2367</t>
  </si>
  <si>
    <t xml:space="preserve">Cuenta contable: 41750504 Devolución ventas Extranjero </t>
  </si>
  <si>
    <t>41750504</t>
  </si>
  <si>
    <t xml:space="preserve">Devolución ventas Extranjero </t>
  </si>
  <si>
    <t>NC-1-146</t>
  </si>
  <si>
    <t>Nombre del tercero: 614100496102 DIAGNOSTIKA CAPRIS, SA DE CV</t>
  </si>
  <si>
    <t>614100496102</t>
  </si>
  <si>
    <t>DIAGNOSTIKA CAPRIS, SA DE CV</t>
  </si>
  <si>
    <t>FV-2-2314</t>
  </si>
  <si>
    <t>FV-2-2315</t>
  </si>
  <si>
    <t>Nombre del tercero: 76380262 LABCORESOFT CHILE SPA</t>
  </si>
  <si>
    <t>76380262</t>
  </si>
  <si>
    <t>LABCORESOFT CHILE SPA</t>
  </si>
  <si>
    <t>FV-2-2313</t>
  </si>
  <si>
    <t>FV-2-2360</t>
  </si>
  <si>
    <t>FV-2-2308</t>
  </si>
  <si>
    <t>FV-2-2312</t>
  </si>
  <si>
    <t>FV-2-2347</t>
  </si>
  <si>
    <t>Nombre del tercero: 800005736 QUINBERLAB S.A.</t>
  </si>
  <si>
    <t>Cuenta contable: 41350101 Venta de productos y equipos tecnolgicos</t>
  </si>
  <si>
    <t>800005736</t>
  </si>
  <si>
    <t>QUINBERLAB S.A.</t>
  </si>
  <si>
    <t>41350101</t>
  </si>
  <si>
    <t>Venta de productos y equipos tecnolgicos</t>
  </si>
  <si>
    <t>FV-2-2284</t>
  </si>
  <si>
    <t>FV-2-2302</t>
  </si>
  <si>
    <t>FV-2-2327</t>
  </si>
  <si>
    <t>Cuenta contable: 41800101 Venta de Servicios tecnolgicos</t>
  </si>
  <si>
    <t>41800101</t>
  </si>
  <si>
    <t>Venta de Servicios tecnolgicos</t>
  </si>
  <si>
    <t>Nombre del tercero: 800032038 SOCIEDAD DE MEDICINA DE LABORATORIO S.A.S. - SOMELAB</t>
  </si>
  <si>
    <t>Cuenta contable: 41750502 Devolución en servicios</t>
  </si>
  <si>
    <t>800032038</t>
  </si>
  <si>
    <t>SOCIEDAD DE MEDICINA DE LABORATORIO S.A.S. - SOMELAB</t>
  </si>
  <si>
    <t>41750502</t>
  </si>
  <si>
    <t>Devolución en servicios</t>
  </si>
  <si>
    <t>NC-1-145</t>
  </si>
  <si>
    <t>FV-2-2309</t>
  </si>
  <si>
    <t>FV-2-2356</t>
  </si>
  <si>
    <t>FV-2-2358</t>
  </si>
  <si>
    <t>Nombre del tercero: 800065396 INSTITUTO DE DIAGNÓSTICO MÉDICO S.A. - IDIME</t>
  </si>
  <si>
    <t>800065396</t>
  </si>
  <si>
    <t>INSTITUTO DE DIAGNÓSTICO MÉDICO S.A. - IDIME</t>
  </si>
  <si>
    <t>FV-2-2364</t>
  </si>
  <si>
    <t>FV-2-2365</t>
  </si>
  <si>
    <t>FV-2-2366</t>
  </si>
  <si>
    <t xml:space="preserve">Nombre del tercero: 800129856 CLÍNICA DE LA COSTA LTDA </t>
  </si>
  <si>
    <t>800129856</t>
  </si>
  <si>
    <t xml:space="preserve">CLÍNICA DE LA COSTA LTDA </t>
  </si>
  <si>
    <t>FV-2-2290</t>
  </si>
  <si>
    <t>FV-2-2333</t>
  </si>
  <si>
    <t>Nombre del tercero: 800133151 LABOPAT SAS</t>
  </si>
  <si>
    <t>800133151</t>
  </si>
  <si>
    <t>LABOPAT SAS</t>
  </si>
  <si>
    <t>FV-2-2282</t>
  </si>
  <si>
    <t>FV-2-2325</t>
  </si>
  <si>
    <t>Nombre del tercero: 800225057 AYUDAS DIAGNÓSTICA SURA S.A.S - DINÁMICA</t>
  </si>
  <si>
    <t>800225057</t>
  </si>
  <si>
    <t>AYUDAS DIAGNÓSTICA SURA S.A.S - DINÁMICA</t>
  </si>
  <si>
    <t>NC-1-148</t>
  </si>
  <si>
    <t>29/02/2024</t>
  </si>
  <si>
    <t>NC-1-149</t>
  </si>
  <si>
    <t>NC-1-150</t>
  </si>
  <si>
    <t>NC-1-151</t>
  </si>
  <si>
    <t>FV-2-2299</t>
  </si>
  <si>
    <t>FV-2-2301</t>
  </si>
  <si>
    <t>FV-2-2344</t>
  </si>
  <si>
    <t>Nombre del tercero: 810006177 LABORATORIO INMUNOHEMATOLÓGICO LTDA</t>
  </si>
  <si>
    <t>810006177</t>
  </si>
  <si>
    <t>LABORATORIO INMUNOHEMATOLÓGICO LTDA</t>
  </si>
  <si>
    <t>FV-2-2283</t>
  </si>
  <si>
    <t>FV-2-2310</t>
  </si>
  <si>
    <t>FV-2-2326</t>
  </si>
  <si>
    <t>FV-2-2359</t>
  </si>
  <si>
    <t>Nombre del tercero: 811007144 CEDIMED S.A.S.</t>
  </si>
  <si>
    <t>811007144</t>
  </si>
  <si>
    <t>CEDIMED S.A.S.</t>
  </si>
  <si>
    <t>FV-2-2293</t>
  </si>
  <si>
    <t>FV-2-2336</t>
  </si>
  <si>
    <t>Nombre del tercero: 811011426 DISTRIBUCIONES MEDIFE SAS</t>
  </si>
  <si>
    <t>811011426</t>
  </si>
  <si>
    <t>DISTRIBUCIONES MEDIFE SAS</t>
  </si>
  <si>
    <t>FV-2-2296</t>
  </si>
  <si>
    <t>FV-2-2339</t>
  </si>
  <si>
    <t>Nombre del tercero: 830051760 DIATEST S.A.S</t>
  </si>
  <si>
    <t>830051760</t>
  </si>
  <si>
    <t>DIATEST S.A.S</t>
  </si>
  <si>
    <t>FV-2-2298</t>
  </si>
  <si>
    <t>FV-2-2343</t>
  </si>
  <si>
    <t>Nombre del tercero: 860002134 ABBOTT LABORATORIES DE COLOMBIA SAS</t>
  </si>
  <si>
    <t>860002134</t>
  </si>
  <si>
    <t>ABBOTT LABORATORIES DE COLOMBIA SAS</t>
  </si>
  <si>
    <t>FV-2-2278</t>
  </si>
  <si>
    <t>FV-2-2279</t>
  </si>
  <si>
    <t>FV-2-2280</t>
  </si>
  <si>
    <t>FV-2-2322</t>
  </si>
  <si>
    <t>FV-2-2323</t>
  </si>
  <si>
    <t>Nombre del tercero: 860003216 PRODUCTOS ROCHE S.A.</t>
  </si>
  <si>
    <t>860003216</t>
  </si>
  <si>
    <t>PRODUCTOS ROCHE S.A.</t>
  </si>
  <si>
    <t>FV-2-2289</t>
  </si>
  <si>
    <t>FV-2-2346</t>
  </si>
  <si>
    <t>Nombre del tercero: 860013874 INSTITUTO ROOSEVELT</t>
  </si>
  <si>
    <t>860013874</t>
  </si>
  <si>
    <t>INSTITUTO ROOSEVELT</t>
  </si>
  <si>
    <t>FV-2-2294</t>
  </si>
  <si>
    <t>FV-2-2337</t>
  </si>
  <si>
    <t>Nombre del tercero: 860500862 ROCHEM BIOCARE COLOMBIA S.A.S.</t>
  </si>
  <si>
    <t>860500862</t>
  </si>
  <si>
    <t>ROCHEM BIOCARE COLOMBIA S.A.S.</t>
  </si>
  <si>
    <t>FV-2-2285</t>
  </si>
  <si>
    <t>FV-2-2328</t>
  </si>
  <si>
    <t>Nombre del tercero: 890308188 LABORATORIO DE MICROBIOLOGIA ALVAREZ MEDINA S.A.S.</t>
  </si>
  <si>
    <t>890308188</t>
  </si>
  <si>
    <t>LABORATORIO DE MICROBIOLOGIA ALVAREZ MEDINA S.A.S.</t>
  </si>
  <si>
    <t>FV-2-2340</t>
  </si>
  <si>
    <t>FV-2-2357</t>
  </si>
  <si>
    <t>Nombre del tercero: 890399001 LABORATORIO DE MICROBIOLOGÍA ÁLVAREZ MEDINA S.A.S.</t>
  </si>
  <si>
    <t>890399001</t>
  </si>
  <si>
    <t>LABORATORIO DE MICROBIOLOGÍA ÁLVAREZ MEDINA S.A.S.</t>
  </si>
  <si>
    <t>FV-2-2297</t>
  </si>
  <si>
    <t>FV-2-2311</t>
  </si>
  <si>
    <t>Nombre del tercero: 890904646 HOSPITAL GENERAL DE MEDELLÍN LUZ CASTRO DE GUTIÉRREZ E.S.E.</t>
  </si>
  <si>
    <t>890904646</t>
  </si>
  <si>
    <t>HOSPITAL GENERAL DE MEDELLÍN LUZ CASTRO DE GUTIÉRREZ E.S.E.</t>
  </si>
  <si>
    <t>FV-2-2331</t>
  </si>
  <si>
    <t>Nombre del tercero: 890908790 CORPORACIÓN PARA INVESTIGACIONES BIOLOGICAS</t>
  </si>
  <si>
    <t>890908790</t>
  </si>
  <si>
    <t>CORPORACIÓN PARA INVESTIGACIONES BIOLOGICAS</t>
  </si>
  <si>
    <t>FV-2-2300</t>
  </si>
  <si>
    <t>Nombre del tercero: 900112351 UNIDAD HEMATO-ONCOLOGICA ESPECIALIZADA IPS SAS</t>
  </si>
  <si>
    <t>900112351</t>
  </si>
  <si>
    <t>UNIDAD HEMATO-ONCOLOGICA ESPECIALIZADA IPS SAS</t>
  </si>
  <si>
    <t>FV-2-2291</t>
  </si>
  <si>
    <t>FV-2-2334</t>
  </si>
  <si>
    <t>Nombre del tercero: 900161891 CENTRAL DE AYUDAS DIAGNÓSTICAS UNILAB S.A.S.</t>
  </si>
  <si>
    <t>900161891</t>
  </si>
  <si>
    <t>CENTRAL DE AYUDAS DIAGNÓSTICAS UNILAB S.A.S.</t>
  </si>
  <si>
    <t>FV-2-2319</t>
  </si>
  <si>
    <t>FV-2-2287</t>
  </si>
  <si>
    <t>FV-2-2330</t>
  </si>
  <si>
    <t>Nombre del tercero: 900220311 SERVICIOS DE DIAGNÓSTICO MÉDICO S.A.S.</t>
  </si>
  <si>
    <t>900220311</t>
  </si>
  <si>
    <t>SERVICIOS DE DIAGNÓSTICO MÉDICO S.A.S.</t>
  </si>
  <si>
    <t>FV-2-2292</t>
  </si>
  <si>
    <t>FV-2-2335</t>
  </si>
  <si>
    <t>Nombre del tercero: 900228842 M&amp;M DIAGNOSTICS SAS</t>
  </si>
  <si>
    <t>900228842</t>
  </si>
  <si>
    <t>M&amp;M DIAGNOSTICS SAS</t>
  </si>
  <si>
    <t>FV-2-2318</t>
  </si>
  <si>
    <t>Nombre del tercero: 900496494 BLUECARE SALUD SAS</t>
  </si>
  <si>
    <t>900496494</t>
  </si>
  <si>
    <t>BLUECARE SALUD SAS</t>
  </si>
  <si>
    <t>FV-2-2341</t>
  </si>
  <si>
    <t>FV-2-2342</t>
  </si>
  <si>
    <t xml:space="preserve">Nombre del tercero: 900633240 WERFEN COLOMBIA S.A.S. </t>
  </si>
  <si>
    <t>900633240</t>
  </si>
  <si>
    <t xml:space="preserve">WERFEN COLOMBIA S.A.S. </t>
  </si>
  <si>
    <t>FV-2-2317</t>
  </si>
  <si>
    <t>Nombre del tercero: 900642450 GENÉTICA LAB S.A.S</t>
  </si>
  <si>
    <t>900642450</t>
  </si>
  <si>
    <t>GENÉTICA LAB S.A.S</t>
  </si>
  <si>
    <t>FV-2-2288</t>
  </si>
  <si>
    <t>FV-2-2332</t>
  </si>
  <si>
    <t>Nombre del tercero: 900718858 SYSMEX COLOMBIA SAS</t>
  </si>
  <si>
    <t>900718858</t>
  </si>
  <si>
    <t>SYSMEX COLOMBIA SAS</t>
  </si>
  <si>
    <t>FV-2-2361</t>
  </si>
  <si>
    <t>Nombre del tercero: 900748002 SANATY IPS S.A.S.</t>
  </si>
  <si>
    <t>900748002</t>
  </si>
  <si>
    <t>SANATY IPS S.A.S.</t>
  </si>
  <si>
    <t>FV-2-2295</t>
  </si>
  <si>
    <t>FV-2-2338</t>
  </si>
  <si>
    <t>Nombre del tercero: 900886644 LUMIRA SAS</t>
  </si>
  <si>
    <t>900886644</t>
  </si>
  <si>
    <t>LUMIRA SAS</t>
  </si>
  <si>
    <t>FV-2-2362</t>
  </si>
  <si>
    <t>Nombre del tercero: 900963642 BECKMAN COULTER COLOMBIA SAS</t>
  </si>
  <si>
    <t>900963642</t>
  </si>
  <si>
    <t>BECKMAN COULTER COLOMBIA SAS</t>
  </si>
  <si>
    <t>FV-2-2281</t>
  </si>
  <si>
    <t>FV-2-2324</t>
  </si>
  <si>
    <t>Nombre del tercero: 900976977 ORTHO CLINICAL DIAGNOSTICS COLOMBIA SAS</t>
  </si>
  <si>
    <t>900976977</t>
  </si>
  <si>
    <t>ORTHO CLINICAL DIAGNOSTICS COLOMBIA SAS</t>
  </si>
  <si>
    <t>FV-2-2355</t>
  </si>
  <si>
    <t>Nombre del tercero: 901209020 LABORATORIO CLÍNICO CITISALUD S.A.S.</t>
  </si>
  <si>
    <t>901209020</t>
  </si>
  <si>
    <t>LABORATORIO CLÍNICO CITISALUD S.A.S.</t>
  </si>
  <si>
    <t>FV-2-2345</t>
  </si>
  <si>
    <t>Nombre del tercero: 901459281 LABORATORIO CAM S.A.S.</t>
  </si>
  <si>
    <t>901459281</t>
  </si>
  <si>
    <t>LABORATORIO CAM S.A.S.</t>
  </si>
  <si>
    <t>FV-2-2286</t>
  </si>
  <si>
    <t>FV-2-2329</t>
  </si>
  <si>
    <t>Nombre del tercero: 901718876 VETERINARIA CAMPOMASKOTAS</t>
  </si>
  <si>
    <t>901718876</t>
  </si>
  <si>
    <t>VETERINARIA CAMPOMASKOTAS</t>
  </si>
  <si>
    <t>FV-2-2316</t>
  </si>
  <si>
    <t>Nombre del tercero: 96083041 PRODUCTOS ROCHE S.A. DE CV</t>
  </si>
  <si>
    <t>96083041</t>
  </si>
  <si>
    <t>PRODUCTOS ROCHE S.A. DE CV</t>
  </si>
  <si>
    <t>NC-1-147</t>
  </si>
  <si>
    <t>FV-2-2305</t>
  </si>
  <si>
    <t>FV-2-2306</t>
  </si>
  <si>
    <t>FV-2-2307</t>
  </si>
  <si>
    <t>FV-2-2348</t>
  </si>
  <si>
    <t>FV-2-2349</t>
  </si>
  <si>
    <t>FV-2-2350</t>
  </si>
  <si>
    <t>FV-2-2354</t>
  </si>
  <si>
    <t>Procesado en: Abril 16 2024 11:49</t>
  </si>
  <si>
    <t>Total general</t>
  </si>
  <si>
    <t>Ciudad</t>
  </si>
  <si>
    <t>BOGOTA</t>
  </si>
  <si>
    <t>MEDELLIN</t>
  </si>
  <si>
    <t>SAN JOSE</t>
  </si>
  <si>
    <t>BARRANQUILLA</t>
  </si>
  <si>
    <t>SAN SALVADOR</t>
  </si>
  <si>
    <t>CIUDAD DE PANAMA</t>
  </si>
  <si>
    <t>CALI</t>
  </si>
  <si>
    <t>CIUDAD DE MEXICO</t>
  </si>
  <si>
    <t>CUCUTA</t>
  </si>
  <si>
    <t>YUMBO</t>
  </si>
  <si>
    <t xml:space="preserve">INGRESOS NO OPERACIONALES </t>
  </si>
  <si>
    <t>Procesado en: Abril 16 2024 12:25</t>
  </si>
  <si>
    <t xml:space="preserve"> </t>
  </si>
  <si>
    <t>D. fiscal ajuste al peso</t>
  </si>
  <si>
    <t>26/02/2024</t>
  </si>
  <si>
    <t>RC-1-2461</t>
  </si>
  <si>
    <t>42958197</t>
  </si>
  <si>
    <t>Cuenta contable: 42958197D. fiscal ajuste al peso</t>
  </si>
  <si>
    <t>Ajuste al peso</t>
  </si>
  <si>
    <t>LABCORESOFT SAS</t>
  </si>
  <si>
    <t>901114934</t>
  </si>
  <si>
    <t>CC-14-125</t>
  </si>
  <si>
    <t>42958101</t>
  </si>
  <si>
    <t>Banco Agrario de Colombia S.A.</t>
  </si>
  <si>
    <t>800037800</t>
  </si>
  <si>
    <t>CC-1-597</t>
  </si>
  <si>
    <t>27/02/2024</t>
  </si>
  <si>
    <t>RC-1-2469</t>
  </si>
  <si>
    <t>23/02/2024</t>
  </si>
  <si>
    <t>RC-1-2468</t>
  </si>
  <si>
    <t>21/02/2024</t>
  </si>
  <si>
    <t>RC-1-2465</t>
  </si>
  <si>
    <t>RC-1-2459</t>
  </si>
  <si>
    <t>HENRY GUSTAVO VARGAS ARIZA</t>
  </si>
  <si>
    <t>1018439334</t>
  </si>
  <si>
    <t>RP-1-5497</t>
  </si>
  <si>
    <t>RC-1-2454</t>
  </si>
  <si>
    <t>ASESORES CONSULTORES E INVERSORES CORPORATIVOS SAS</t>
  </si>
  <si>
    <t>900449874</t>
  </si>
  <si>
    <t>RP-1-5499</t>
  </si>
  <si>
    <t>Comercializadora Arturo Calle sas</t>
  </si>
  <si>
    <t>900342297</t>
  </si>
  <si>
    <t>RP-1-5516</t>
  </si>
  <si>
    <t>MORELIA CUELLAR GUERRERO</t>
  </si>
  <si>
    <t>63308759</t>
  </si>
  <si>
    <t>13/02/2024</t>
  </si>
  <si>
    <t>RP-1-5490</t>
  </si>
  <si>
    <t>WASI INVERSIONES SAS</t>
  </si>
  <si>
    <t>901713539</t>
  </si>
  <si>
    <t>RP-1-5485</t>
  </si>
  <si>
    <t>EL COMAL GRUPO EMPRESARIAL GASTRONOMICO SAS</t>
  </si>
  <si>
    <t>901727941</t>
  </si>
  <si>
    <t>05/02/2024</t>
  </si>
  <si>
    <t>RP-1-5511</t>
  </si>
  <si>
    <t xml:space="preserve"> INFORMACION LOCALIZADA SAS</t>
  </si>
  <si>
    <t>830062674</t>
  </si>
  <si>
    <t>01/02/2024</t>
  </si>
  <si>
    <t>RP-1-5484</t>
  </si>
  <si>
    <t>COLOMBIANA DE COMERCIO SA</t>
  </si>
  <si>
    <t>890900943</t>
  </si>
  <si>
    <t>RP-1-5481</t>
  </si>
  <si>
    <t>30/01/2024</t>
  </si>
  <si>
    <t>RC-1-2435</t>
  </si>
  <si>
    <t>29/01/2024</t>
  </si>
  <si>
    <t>RC-1-2433</t>
  </si>
  <si>
    <t>RC-1-2432</t>
  </si>
  <si>
    <t>RC-1-2421</t>
  </si>
  <si>
    <t>19/01/2024</t>
  </si>
  <si>
    <t>RP-1-5450</t>
  </si>
  <si>
    <t xml:space="preserve"> AMALFITANA SAS</t>
  </si>
  <si>
    <t>900587949</t>
  </si>
  <si>
    <t>17/01/2024</t>
  </si>
  <si>
    <t>RP-1-5462</t>
  </si>
  <si>
    <t>16/01/2024</t>
  </si>
  <si>
    <t>RC-1-2408</t>
  </si>
  <si>
    <t>SIMBA SOFTWARE</t>
  </si>
  <si>
    <t>901098244</t>
  </si>
  <si>
    <t>15/01/2024</t>
  </si>
  <si>
    <t>RP-1-5434</t>
  </si>
  <si>
    <t>RC-1-2398</t>
  </si>
  <si>
    <t>12/01/2024</t>
  </si>
  <si>
    <t>RC-1-2397</t>
  </si>
  <si>
    <t>RP-1-5444</t>
  </si>
  <si>
    <t>Idtechs  SAS</t>
  </si>
  <si>
    <t>901523466</t>
  </si>
  <si>
    <t>10/01/2024</t>
  </si>
  <si>
    <t>RP-1-5453</t>
  </si>
  <si>
    <t>05/01/2024</t>
  </si>
  <si>
    <t>RC-1-2395</t>
  </si>
  <si>
    <t>RC-1-2402</t>
  </si>
  <si>
    <t>04/01/2024</t>
  </si>
  <si>
    <t>RC-1-2396</t>
  </si>
  <si>
    <t>Cuenta contable: 42958101Ajuste al peso</t>
  </si>
  <si>
    <t>Reintegro de costos y gastos - TARJETA DE INGRESO</t>
  </si>
  <si>
    <t>Margarita Maria Quijano Tamayo</t>
  </si>
  <si>
    <t>1110462268</t>
  </si>
  <si>
    <t>RC-1-2471</t>
  </si>
  <si>
    <t>Reintegro de costos y gastos</t>
  </si>
  <si>
    <t>42505005</t>
  </si>
  <si>
    <t>Cuenta contable: 42505005Reintegro de costos y gastos</t>
  </si>
  <si>
    <t>Descuentos comerciales condicionados NCFE4252</t>
  </si>
  <si>
    <t>CENTRO EMPRESARIAL PONTEVEDRA PROPIEDAD HORIZONTAL</t>
  </si>
  <si>
    <t>901025538</t>
  </si>
  <si>
    <t>RP-1-5493</t>
  </si>
  <si>
    <t>Descuentos comerciales condicionados</t>
  </si>
  <si>
    <t>42504001</t>
  </si>
  <si>
    <t>Descuentos comerciales condicionados NCFE4251</t>
  </si>
  <si>
    <t>RP-1-5492</t>
  </si>
  <si>
    <t>Descuento</t>
  </si>
  <si>
    <t xml:space="preserve"> ALMACENES EXITO SA</t>
  </si>
  <si>
    <t>890900608</t>
  </si>
  <si>
    <t>FC-1-1555</t>
  </si>
  <si>
    <t>IFX Networks Colombia SAS</t>
  </si>
  <si>
    <t>830058677</t>
  </si>
  <si>
    <t>01/01/2024</t>
  </si>
  <si>
    <t>FC-1-1505</t>
  </si>
  <si>
    <t>Cuenta contable: 42504001Descuentos comerciales condicionados</t>
  </si>
  <si>
    <t>D. fiscal diferencia en cambio</t>
  </si>
  <si>
    <t>Miguel Antonio Hernandez Merino</t>
  </si>
  <si>
    <t>974606</t>
  </si>
  <si>
    <t>CC-16-82</t>
  </si>
  <si>
    <t>42502097</t>
  </si>
  <si>
    <t>Alexander Holguin Osorio</t>
  </si>
  <si>
    <t>1036780735</t>
  </si>
  <si>
    <t>CC-16-83</t>
  </si>
  <si>
    <t>LABCORE HOLDING A.G.</t>
  </si>
  <si>
    <t>10736567</t>
  </si>
  <si>
    <t>CARLOS ALFARO FELIX</t>
  </si>
  <si>
    <t>22093651</t>
  </si>
  <si>
    <t>PHAUNNUS SOLUTIONS SA DE CV</t>
  </si>
  <si>
    <t>444444307AA4</t>
  </si>
  <si>
    <t>CC-16-84</t>
  </si>
  <si>
    <t>JORGE LUIS BUENDIA RESTREPO</t>
  </si>
  <si>
    <t>79383851</t>
  </si>
  <si>
    <t>CC-16-81</t>
  </si>
  <si>
    <t>PRODUCTOS ROCHE PANAMA S.A.</t>
  </si>
  <si>
    <t>313651362429104</t>
  </si>
  <si>
    <t>Juan José Noguera Barco</t>
  </si>
  <si>
    <t>13015008</t>
  </si>
  <si>
    <t>31/01/2024</t>
  </si>
  <si>
    <t>CC-16-79</t>
  </si>
  <si>
    <t>CC-16-80</t>
  </si>
  <si>
    <t>18/01/2024</t>
  </si>
  <si>
    <t>CC-16-75</t>
  </si>
  <si>
    <t>CC-16-77</t>
  </si>
  <si>
    <t>CC-16-78</t>
  </si>
  <si>
    <t>Cuenta contable: 42502097D. fiscal diferencia en cambio</t>
  </si>
  <si>
    <t>Diferencia en cambio</t>
  </si>
  <si>
    <t>CC-1-553</t>
  </si>
  <si>
    <t>42502001</t>
  </si>
  <si>
    <t>Cuenta contable: 42502001Diferencia en cambio</t>
  </si>
  <si>
    <t>rendimientos financieros</t>
  </si>
  <si>
    <t>BBVA</t>
  </si>
  <si>
    <t>860003020</t>
  </si>
  <si>
    <t>CC-13-224</t>
  </si>
  <si>
    <t>42500501</t>
  </si>
  <si>
    <t>Banco de bogotá</t>
  </si>
  <si>
    <t>860002964</t>
  </si>
  <si>
    <t>CC-13-223</t>
  </si>
  <si>
    <t>CC-13-222</t>
  </si>
  <si>
    <t>CC-13-221</t>
  </si>
  <si>
    <t>CC-13-220</t>
  </si>
  <si>
    <t>CC-13-219</t>
  </si>
  <si>
    <t>Cuenta contable: 42500501rendimientos financieros</t>
  </si>
  <si>
    <t>Descuento Comercial Concedido en ventas</t>
  </si>
  <si>
    <t>RP-1-5449</t>
  </si>
  <si>
    <t xml:space="preserve">Descuento Comercial Concedido en ventas </t>
  </si>
  <si>
    <t>42104001</t>
  </si>
  <si>
    <t xml:space="preserve">Cuenta contable: 42104001Descuento Comercial Concedido en ventas </t>
  </si>
  <si>
    <t>Saldo total cuenta</t>
  </si>
  <si>
    <t>Detalle</t>
  </si>
  <si>
    <t>Descripción</t>
  </si>
  <si>
    <t>Nombre del tercero</t>
  </si>
  <si>
    <t>Movimiento auxiliar por cuenta contable</t>
  </si>
  <si>
    <t>FORMULARIO ÚNICO NACIONAL DE DECLARACIÓN Y PAGO DEL IMPUESTO DE INDUSTRIA Y COMERCIO</t>
  </si>
  <si>
    <t>SOLAMENTE PARA BOGOTÁ, marque el Bimestre o periodo anual</t>
  </si>
  <si>
    <t xml:space="preserve">OPCIÓN DE USO      DECLARACIÓN INICIAL          SOLO PAGO           CORRECCIÓN               Declaración que corrige N°___________________________________Fecha ___________________    </t>
  </si>
  <si>
    <t>A. INFORMACIÓN DEL CONTRIBUYENTE</t>
  </si>
  <si>
    <t>NOMBRES Y APELLIDOS O RAZÓN SOCIAL</t>
  </si>
  <si>
    <t>CC      NIT      TI       CE        N°________________  DV ____</t>
  </si>
  <si>
    <t xml:space="preserve">   Es  Consorcio o Unión Temporal          Realiza actividades a través de Patrimonio Autónomo </t>
  </si>
  <si>
    <t>DIRECCIÓN DE NOTIFICACIÓN</t>
  </si>
  <si>
    <t>MUNICIPIO O DISTRITO DE LA DIRECCIÓN</t>
  </si>
  <si>
    <t>DEPARTAMENTO</t>
  </si>
  <si>
    <t xml:space="preserve">TELÉFONO                         </t>
  </si>
  <si>
    <t xml:space="preserve">5. CORREO ELECTRÓNICO  </t>
  </si>
  <si>
    <t xml:space="preserve">6. N° DE ESTABLECIMIENTOS          7. CLASIFICACIÓN </t>
  </si>
  <si>
    <t xml:space="preserve">B.   BASE GRAVABLE </t>
  </si>
  <si>
    <t>TOTAL INGRESOS ORDINARIOS Y EXTRAORDINARIOS DEL PERIODO EN TODO EL PAIS</t>
  </si>
  <si>
    <t xml:space="preserve">MENOS INGRESOS FUERA DE ESTE MUNICIPIO O DISTRITO </t>
  </si>
  <si>
    <t>TOTAL INGRESOS ORDINARIOS Y EXTRAORDINARIOS EN ESTE MUNCIPIO (RENGLÓN 8 MENOS 9)</t>
  </si>
  <si>
    <t>MENOS INGRESOS POR DEVOLUCIONES, REBAJAS, DESCUENTOS</t>
  </si>
  <si>
    <t xml:space="preserve">MENOS INGRESOS POR EXPORTACIONES </t>
  </si>
  <si>
    <t>MENOS INGRESOS POR VENTA DE ACTIVOS FIJOS</t>
  </si>
  <si>
    <t xml:space="preserve">MENOS INGRESOS POR ACTIVIDADES EXCLUIDAS O NO SUJETAS Y  OTROS INGRESOS NO GRAVADOS </t>
  </si>
  <si>
    <t>MENOS INGRESOS POR OTRAS ACTIVIDADES EXENTAS EN ESTE MUNICIPIO O DISTRITO (POR ACUERDO)</t>
  </si>
  <si>
    <t>TOTAL INGRESOS GRAVABLES (RENGLÓN 10 MENOS 11, 12, 13, 14 Y 15)</t>
  </si>
  <si>
    <t>C.   DISCRIMINACIÓN DE ACTIVIDADES GRAVADAS</t>
  </si>
  <si>
    <t xml:space="preserve">ACTIVIDADES GRAVADAS </t>
  </si>
  <si>
    <t xml:space="preserve">CÓDIGO </t>
  </si>
  <si>
    <t>INGRESOS GRAVADOS</t>
  </si>
  <si>
    <t>TARIFA (por mil)</t>
  </si>
  <si>
    <t>IMPUESTO</t>
  </si>
  <si>
    <t>ACTIVIDAD 1 (PRINCIPAL)</t>
  </si>
  <si>
    <t>ACTIVIDAD  2</t>
  </si>
  <si>
    <t>ACTIVIDAD  3</t>
  </si>
  <si>
    <t>OTRAS ACTIVIDADES</t>
  </si>
  <si>
    <t>VER  DESAGREGACIÓN</t>
  </si>
  <si>
    <t>NA</t>
  </si>
  <si>
    <t>TOTAL INGRESOS GRAVADOS</t>
  </si>
  <si>
    <t>17. TOTAL IMPUESTO</t>
  </si>
  <si>
    <t xml:space="preserve">GENERACIÓN DE ENERGÍA                    CAPACIDAD INSTALADA                              </t>
  </si>
  <si>
    <t>19. IMPUESTO LEY 56 DE 1981</t>
  </si>
  <si>
    <t>D.   LIQUIDACIÓN PRIVADA</t>
  </si>
  <si>
    <t>TOTAL IMPUESTO DE INDUSTRIA Y COMERCIO (RENGLÓN 17+19)</t>
  </si>
  <si>
    <t>IMPUESTO DE AVISOS Y TABLEROS  (15% del renglón 20)</t>
  </si>
  <si>
    <t>PAGO POR UNIDADES COMERCIALES ADICIONALES DEL SECTOR FINANCIERO</t>
  </si>
  <si>
    <t>SOBRETASA BOMBERIL (Ley 1575 de 2012) (Si la hay, liquídela según el acuerdo municipal o distrital)</t>
  </si>
  <si>
    <t>SOBRETASA DE SEGURIDAD (LEY 1421 de 2011) (Si la hay, liquídela según el acuerdo municipal o distrital)</t>
  </si>
  <si>
    <t>TOTAL IMPUESTO A CARGO (RENGLÓN 20+21+22+23+24)</t>
  </si>
  <si>
    <t xml:space="preserve">MENOS VALOR DE EXENCION O EXONERACION SOBRE EL IMPUESTO Y NO SOBRE LOS INGRESOS </t>
  </si>
  <si>
    <t>MENOS RETENCIONES que le practicaron a favor de este municipio o distrito en este periodo</t>
  </si>
  <si>
    <t>MENOS AUTORRETENCIONES practicadas a favor de este municipio o distrito en este periodo</t>
  </si>
  <si>
    <t>MENOS ANTICIPO LIQUIDADO EN EL AÑO ANTERIOR</t>
  </si>
  <si>
    <t>ANTICIPO DEL AÑO SIGUIENTE (Si existe, liquide porcentaje según Acuerdo Municipal o distrital)</t>
  </si>
  <si>
    <t>SANCIONES.       Extemporaneidad          Corrección           Inexactitud          Otra               Cuál ______________________</t>
  </si>
  <si>
    <t>MENOS SALDO A FAVOR DEL PERIODO ANTERIOR SIN SOLICITUD DE DEVOLUCIÓN O COMPENSACIÓN</t>
  </si>
  <si>
    <t>NN</t>
  </si>
  <si>
    <t>AJUSTE AL PESO</t>
  </si>
  <si>
    <t>TOTAL SALDO A CARGO (RENGLÓN 25-26-27-28-29+30+31-32)</t>
  </si>
  <si>
    <t>TOTAL SALDO A FAVOR (RENGLÓN 25-26-27-28-29+30+31-32) si el resultado es menor a cero</t>
  </si>
  <si>
    <t>E.    PAGO</t>
  </si>
  <si>
    <t>VALOR A PAGAR</t>
  </si>
  <si>
    <t>DESCUENTO POR PRONTO PAGO (Si existe, liquídelo según el Acuerdo Municipal o distrital)</t>
  </si>
  <si>
    <t>INTERESES DE MORA</t>
  </si>
  <si>
    <t>TOTAL A PAGAR (RENGLÓN 35-36+37)</t>
  </si>
  <si>
    <t>SECCIÓN PAGO VOLUNTARIO (Solamente donde exista esta opción)</t>
  </si>
  <si>
    <t>39. LIQUIDE EL VALOR DEL PAGO VOLUNTARIO (Según instrucciones del municipio/distrito)</t>
  </si>
  <si>
    <t>40. TOTAL A PAGAR CON PAGO VOLUNTARIO (Renglón 38 + 39)</t>
  </si>
  <si>
    <t>Destino de mi aporte voluntario</t>
  </si>
  <si>
    <t>F. FIRMAS</t>
  </si>
  <si>
    <t>FIRMA DEL DECLARANTE</t>
  </si>
  <si>
    <t xml:space="preserve">FIRMA DEL CONTADOR        O REVISOR FISCAL </t>
  </si>
  <si>
    <t>NOMBRE __________________________________________________________________________</t>
  </si>
  <si>
    <t>NOMBRE ____________________________________________________________</t>
  </si>
  <si>
    <t>C.C.            C.E.            TI               _________________________________________________________</t>
  </si>
  <si>
    <t>C.C.            C.E.             T.P. _______________________________________________</t>
  </si>
  <si>
    <t xml:space="preserve">                 
ESPACIO PARA NÚMERO DE REFERENCIA RECAUDO                     
FORMULARIO No.        
</t>
  </si>
  <si>
    <t xml:space="preserve">ESPACIO PARA SELLO O TIMBRE </t>
  </si>
  <si>
    <t>ESPACIO PARA SERIAL AUTOMATICO DE TRANSACCION O MECANISMO DE IDENTIFICACION DE RECAUDO</t>
  </si>
  <si>
    <t>TOTAL A DECLARAR EN BOGOTA</t>
  </si>
  <si>
    <t>TOTAL EXPORTACIONES</t>
  </si>
  <si>
    <t>NETO INGRESOS</t>
  </si>
  <si>
    <t>Procesado en: Abril 16 2024 14:26</t>
  </si>
  <si>
    <t>CC-14-127</t>
  </si>
  <si>
    <t>Vigencias fiscal corriente</t>
  </si>
  <si>
    <t>24120501</t>
  </si>
  <si>
    <t>Secretaría Distrital de Hacienda</t>
  </si>
  <si>
    <t>899999061</t>
  </si>
  <si>
    <t>RP-1-5583</t>
  </si>
  <si>
    <t>Cuenta contable: 24120501 Vigencias fiscal corriente</t>
  </si>
  <si>
    <t>Nombre del tercero: 899999061 Secretaría Distrital de Hacienda</t>
  </si>
  <si>
    <t>Devolución en ventas</t>
  </si>
  <si>
    <t>Procesado en: Junio 14 2024 12:33</t>
  </si>
  <si>
    <t>08/04/2024</t>
  </si>
  <si>
    <t>FV-2-2482</t>
  </si>
  <si>
    <t>03/04/2024</t>
  </si>
  <si>
    <t>FV-2-2465</t>
  </si>
  <si>
    <t>14/03/2024</t>
  </si>
  <si>
    <t>FV-2-2427</t>
  </si>
  <si>
    <t>04/03/2024</t>
  </si>
  <si>
    <t>FV-2-2403</t>
  </si>
  <si>
    <t>FV-2-2426</t>
  </si>
  <si>
    <t>FV-2-2440</t>
  </si>
  <si>
    <t>FV-2-2379</t>
  </si>
  <si>
    <t>FV-2-2431</t>
  </si>
  <si>
    <t>DIAGNOSTIK LAB CLINIC SAS</t>
  </si>
  <si>
    <t>901455902</t>
  </si>
  <si>
    <t>Nombre del tercero: 901455902 DIAGNOSTIK LAB CLINIC SAS</t>
  </si>
  <si>
    <t>FV-2-2457</t>
  </si>
  <si>
    <t>FV-2-2392</t>
  </si>
  <si>
    <t>24/04/2024</t>
  </si>
  <si>
    <t>FV-2-2495</t>
  </si>
  <si>
    <t>L&amp;M GROUPE DE LA COSTA S.A.S.</t>
  </si>
  <si>
    <t>901123807</t>
  </si>
  <si>
    <t>Nombre del tercero: 901123807 L&amp;M GROUPE DE LA COSTA S.A.S.</t>
  </si>
  <si>
    <t>FV-2-2437</t>
  </si>
  <si>
    <t>FV-2-2376</t>
  </si>
  <si>
    <t>FV-2-2434</t>
  </si>
  <si>
    <t>FV-2-2373</t>
  </si>
  <si>
    <t>FV-2-2480</t>
  </si>
  <si>
    <t>SIEMENS HEALTHCARE S.A.S.</t>
  </si>
  <si>
    <t>900931305</t>
  </si>
  <si>
    <t>FV-2-2459</t>
  </si>
  <si>
    <t>Nombre del tercero: 900931305 SIEMENS HEALTHCARE S.A.S.</t>
  </si>
  <si>
    <t>FV-2-2450</t>
  </si>
  <si>
    <t>FV-2-2398</t>
  </si>
  <si>
    <t>FV-2-2444</t>
  </si>
  <si>
    <t>FV-2-2385</t>
  </si>
  <si>
    <t>FV-2-2454</t>
  </si>
  <si>
    <t>FV-2-2388</t>
  </si>
  <si>
    <t>FV-2-2421</t>
  </si>
  <si>
    <t>FV-2-2447</t>
  </si>
  <si>
    <t>FV-2-2400</t>
  </si>
  <si>
    <t>FV-2-2441</t>
  </si>
  <si>
    <t>FV-2-2380</t>
  </si>
  <si>
    <t>FV-2-2446</t>
  </si>
  <si>
    <t>FV-2-2387</t>
  </si>
  <si>
    <t>FV-2-2455</t>
  </si>
  <si>
    <t>FUNDACIÓN HOSPITAL DE LA MISERICORDIA</t>
  </si>
  <si>
    <t>899999123</t>
  </si>
  <si>
    <t>FV-2-2395</t>
  </si>
  <si>
    <t>FV-2-2394</t>
  </si>
  <si>
    <t>FV-2-2393</t>
  </si>
  <si>
    <t>Nombre del tercero: 899999123 FUNDACIÓN HOSPITAL DE LA MISERICORDIA</t>
  </si>
  <si>
    <t>FV-2-2442</t>
  </si>
  <si>
    <t>HOSPITAL INFANTIL LOS ANGELES</t>
  </si>
  <si>
    <t>891200240</t>
  </si>
  <si>
    <t>FV-2-2383</t>
  </si>
  <si>
    <t>FV-2-2382</t>
  </si>
  <si>
    <t>FV-2-2381</t>
  </si>
  <si>
    <t>Nombre del tercero: 891200240 HOSPITAL INFANTIL LOS ANGELES</t>
  </si>
  <si>
    <t>FV-2-2474</t>
  </si>
  <si>
    <t>FV-2-2458</t>
  </si>
  <si>
    <t>FV-2-2391</t>
  </si>
  <si>
    <t>FV-2-2443</t>
  </si>
  <si>
    <t>FV-2-2384</t>
  </si>
  <si>
    <t>FV-2-2477</t>
  </si>
  <si>
    <t>FV-2-2453</t>
  </si>
  <si>
    <t>FV-2-2413</t>
  </si>
  <si>
    <t>FV-2-2396</t>
  </si>
  <si>
    <t>FV-2-2472</t>
  </si>
  <si>
    <t>VELEZ LAB S.A.S</t>
  </si>
  <si>
    <t>860503326</t>
  </si>
  <si>
    <t>Nombre del tercero: 860503326 VELEZ LAB S.A.S</t>
  </si>
  <si>
    <t>FV-2-2439</t>
  </si>
  <si>
    <t>FV-2-2378</t>
  </si>
  <si>
    <t>07/03/2024</t>
  </si>
  <si>
    <t>FV-2-2416</t>
  </si>
  <si>
    <t>FUNDACIÓN SANTA FÉ DE BOGOTA</t>
  </si>
  <si>
    <t>860037950</t>
  </si>
  <si>
    <t>Nombre del tercero: 860037950 FUNDACIÓN SANTA FÉ DE BOGOTA</t>
  </si>
  <si>
    <t>NC-1-155</t>
  </si>
  <si>
    <t>41750501</t>
  </si>
  <si>
    <t>BECTON DICKINSON DE COLOMBIA LTDA</t>
  </si>
  <si>
    <t>860020309</t>
  </si>
  <si>
    <t>Cuenta contable: 41750501 Devolución en ventas</t>
  </si>
  <si>
    <t>FV-2-2429</t>
  </si>
  <si>
    <t>Nombre del tercero: 860020309 BECTON DICKINSON DE COLOMBIA LTDA</t>
  </si>
  <si>
    <t>FV-2-2430</t>
  </si>
  <si>
    <t xml:space="preserve">HOSPITAL UNIVERSITARIO SAN IGNACIO </t>
  </si>
  <si>
    <t>860015536</t>
  </si>
  <si>
    <t>FV-2-2417</t>
  </si>
  <si>
    <t>NC-1-156</t>
  </si>
  <si>
    <t xml:space="preserve">Nombre del tercero: 860015536 HOSPITAL UNIVERSITARIO SAN IGNACIO </t>
  </si>
  <si>
    <t>FV-2-2449</t>
  </si>
  <si>
    <t>FV-2-2390</t>
  </si>
  <si>
    <t>FV-2-2483</t>
  </si>
  <si>
    <t>FV-2-2460</t>
  </si>
  <si>
    <t>FV-2-2428</t>
  </si>
  <si>
    <t>FV-2-2401</t>
  </si>
  <si>
    <t>FV-2-2433</t>
  </si>
  <si>
    <t>FV-2-2432</t>
  </si>
  <si>
    <t>FV-2-2407</t>
  </si>
  <si>
    <t>FV-2-2372</t>
  </si>
  <si>
    <t>FV-2-2371</t>
  </si>
  <si>
    <t>FV-2-2456</t>
  </si>
  <si>
    <t>FV-2-2397</t>
  </si>
  <si>
    <t>NC-1-154</t>
  </si>
  <si>
    <t>ANNAR DIAGNOSTICA IMPORT SAS</t>
  </si>
  <si>
    <t>830025281</t>
  </si>
  <si>
    <t>NC-1-153</t>
  </si>
  <si>
    <t>FV-2-2493</t>
  </si>
  <si>
    <t>FV-2-2492</t>
  </si>
  <si>
    <t>FV-2-2420</t>
  </si>
  <si>
    <t>FV-2-2419</t>
  </si>
  <si>
    <t>FV-2-2418</t>
  </si>
  <si>
    <t>Nombre del tercero: 830025281 ANNAR DIAGNOSTICA IMPORT SAS</t>
  </si>
  <si>
    <t>NC-1-158</t>
  </si>
  <si>
    <t>BIOMERIEUX COLOMBIA SAS</t>
  </si>
  <si>
    <t>830023844</t>
  </si>
  <si>
    <t>FV-2-2487</t>
  </si>
  <si>
    <t>Nombre del tercero: 830023844 BIOMERIEUX COLOMBIA SAS</t>
  </si>
  <si>
    <t>FV-2-2452</t>
  </si>
  <si>
    <t>FV-2-2451</t>
  </si>
  <si>
    <t>FV-2-2484</t>
  </si>
  <si>
    <t>FV-2-2448</t>
  </si>
  <si>
    <t>FV-2-2399</t>
  </si>
  <si>
    <t>FV-2-2476</t>
  </si>
  <si>
    <t>FV-2-2436</t>
  </si>
  <si>
    <t>FV-2-2411</t>
  </si>
  <si>
    <t>FV-2-2375</t>
  </si>
  <si>
    <t>FV-2-2501</t>
  </si>
  <si>
    <t>FV-2-2500</t>
  </si>
  <si>
    <t>FV-2-2479</t>
  </si>
  <si>
    <t>FV-2-2478</t>
  </si>
  <si>
    <t>FV-2-2389</t>
  </si>
  <si>
    <t>FV-2-2370</t>
  </si>
  <si>
    <t>FV-2-2369</t>
  </si>
  <si>
    <t>FV-2-2435</t>
  </si>
  <si>
    <t>FV-2-2374</t>
  </si>
  <si>
    <t>FV-2-2445</t>
  </si>
  <si>
    <t>CLÍNICA DE LA COSTA LTDA</t>
  </si>
  <si>
    <t>FV-2-2386</t>
  </si>
  <si>
    <t>Nombre del tercero: 800129856 CLÍNICA DE LA COSTA LTDA</t>
  </si>
  <si>
    <t>FV-2-2488</t>
  </si>
  <si>
    <t>FV-2-2491</t>
  </si>
  <si>
    <t>FV-2-2490</t>
  </si>
  <si>
    <t>FV-2-2489</t>
  </si>
  <si>
    <t>FV-2-2475</t>
  </si>
  <si>
    <t>FV-2-2412</t>
  </si>
  <si>
    <t>FV-2-2438</t>
  </si>
  <si>
    <t>FV-2-2377</t>
  </si>
  <si>
    <t>FV-2-2486</t>
  </si>
  <si>
    <t>FV-2-2423</t>
  </si>
  <si>
    <t>FV-2-2470</t>
  </si>
  <si>
    <t>FV-2-2468</t>
  </si>
  <si>
    <t>FV-2-2462</t>
  </si>
  <si>
    <t>FV-2-2424</t>
  </si>
  <si>
    <t>FV-2-2415</t>
  </si>
  <si>
    <t>FV-2-2402</t>
  </si>
  <si>
    <t>FV-2-2499</t>
  </si>
  <si>
    <t>FV-2-2498</t>
  </si>
  <si>
    <t>FV-2-2481</t>
  </si>
  <si>
    <t>NC-1-157</t>
  </si>
  <si>
    <t>FV-2-2469</t>
  </si>
  <si>
    <t>FV-2-2467</t>
  </si>
  <si>
    <t>FV-2-2414</t>
  </si>
  <si>
    <t>FV-2-2497</t>
  </si>
  <si>
    <t>FV-2-2496</t>
  </si>
  <si>
    <t>SERVILAB S.A.</t>
  </si>
  <si>
    <t>338191125337449</t>
  </si>
  <si>
    <t>FV-2-2422</t>
  </si>
  <si>
    <t>Nombre del tercero: 338191125337449 SERVILAB S.A.</t>
  </si>
  <si>
    <t>FV-2-2473</t>
  </si>
  <si>
    <t>FV-2-2466</t>
  </si>
  <si>
    <t>Nombre del tercero: 313651362429104 PRODUCTOS ROCHE PANAMA S.A.</t>
  </si>
  <si>
    <t>FV-2-2485</t>
  </si>
  <si>
    <t>FV-2-2471</t>
  </si>
  <si>
    <t>FV-2-2408</t>
  </si>
  <si>
    <t>FV-2-2463</t>
  </si>
  <si>
    <t>FV-2-2404</t>
  </si>
  <si>
    <t>FV-2-2461</t>
  </si>
  <si>
    <t>ROY MEDICAL CORP</t>
  </si>
  <si>
    <t>1727729-1-691691-36</t>
  </si>
  <si>
    <t>FV-2-2425</t>
  </si>
  <si>
    <t>FV-2-2406</t>
  </si>
  <si>
    <t>Nombre del tercero: 1727729-1-691691-36 ROY MEDICAL CORP</t>
  </si>
  <si>
    <t>FV-2-2410</t>
  </si>
  <si>
    <t>FV-2-2464</t>
  </si>
  <si>
    <t>FV-2-2409</t>
  </si>
  <si>
    <t>FV-2-2405</t>
  </si>
  <si>
    <t>NC-1-152</t>
  </si>
  <si>
    <t>FV-2-2494</t>
  </si>
  <si>
    <t xml:space="preserve">De Marzo 01 2024 a Abril 30 2024 </t>
  </si>
  <si>
    <t>PANAMA</t>
  </si>
  <si>
    <t>CHILE</t>
  </si>
  <si>
    <t>MANIZALE</t>
  </si>
  <si>
    <t>HOSPITAL UNIVERSITARIO SAN IGNACIO</t>
  </si>
  <si>
    <t>COTA</t>
  </si>
  <si>
    <t>PASTO</t>
  </si>
  <si>
    <t>TENJO</t>
  </si>
  <si>
    <t>CARTAGENA</t>
  </si>
  <si>
    <t>Procesado en: Junio 14 2024 13:22</t>
  </si>
  <si>
    <t>30/04/2024</t>
  </si>
  <si>
    <t>CC-14-129</t>
  </si>
  <si>
    <t>CC-14-130</t>
  </si>
  <si>
    <t>RC-1-2551</t>
  </si>
  <si>
    <t>29/04/2024</t>
  </si>
  <si>
    <t>RC-1-2550</t>
  </si>
  <si>
    <t>25/04/2024</t>
  </si>
  <si>
    <t>RC-1-2554</t>
  </si>
  <si>
    <t>22/04/2024</t>
  </si>
  <si>
    <t>RC-1-2545</t>
  </si>
  <si>
    <t>17/04/2024</t>
  </si>
  <si>
    <t>CC-9-5</t>
  </si>
  <si>
    <t>RC-1-2543</t>
  </si>
  <si>
    <t>16/04/2024</t>
  </si>
  <si>
    <t>RC-1-2534</t>
  </si>
  <si>
    <t>11/04/2024</t>
  </si>
  <si>
    <t>RC-1-2532</t>
  </si>
  <si>
    <t>RC-1-2531</t>
  </si>
  <si>
    <t>05/04/2024</t>
  </si>
  <si>
    <t>RC-1-2516</t>
  </si>
  <si>
    <t>04/04/2024</t>
  </si>
  <si>
    <t>RC-1-2515</t>
  </si>
  <si>
    <t>RC-1-2511</t>
  </si>
  <si>
    <t>01/04/2024</t>
  </si>
  <si>
    <t>RC-1-2514</t>
  </si>
  <si>
    <t>31/03/2024</t>
  </si>
  <si>
    <t>CC-14-126</t>
  </si>
  <si>
    <t>22/03/2024</t>
  </si>
  <si>
    <t>RC-1-2505</t>
  </si>
  <si>
    <t>21/03/2024</t>
  </si>
  <si>
    <t>CC-1-583</t>
  </si>
  <si>
    <t>20/03/2024</t>
  </si>
  <si>
    <t>RC-1-2501</t>
  </si>
  <si>
    <t xml:space="preserve"> COMBUSTIBLES H &amp; R LTDA</t>
  </si>
  <si>
    <t>900078103</t>
  </si>
  <si>
    <t>16/03/2024</t>
  </si>
  <si>
    <t>RP-1-5543</t>
  </si>
  <si>
    <t>15/03/2024</t>
  </si>
  <si>
    <t>RC-1-2497</t>
  </si>
  <si>
    <t>RC-1-2487</t>
  </si>
  <si>
    <t>RP-1-5565</t>
  </si>
  <si>
    <t xml:space="preserve"> CAVELIER ABOGADOS SAS</t>
  </si>
  <si>
    <t>860041367</t>
  </si>
  <si>
    <t>RP-1-5566</t>
  </si>
  <si>
    <t>13/03/2024</t>
  </si>
  <si>
    <t>RP-1-5562</t>
  </si>
  <si>
    <t>RC-1-2482</t>
  </si>
  <si>
    <t>12/03/2024</t>
  </si>
  <si>
    <t>RP-1-5552</t>
  </si>
  <si>
    <t>RP-1-5558</t>
  </si>
  <si>
    <t>RP-1-5557</t>
  </si>
  <si>
    <t>08/03/2024</t>
  </si>
  <si>
    <t>RC-1-2495</t>
  </si>
  <si>
    <t>06/03/2024</t>
  </si>
  <si>
    <t>RC-1-2479</t>
  </si>
  <si>
    <t>RC-1-2494</t>
  </si>
  <si>
    <t>RC-1-2480</t>
  </si>
  <si>
    <t>RESTAURANTE YANUBA MILSEN SAS</t>
  </si>
  <si>
    <t>860049609</t>
  </si>
  <si>
    <t>05/03/2024</t>
  </si>
  <si>
    <t>RP-1-5533</t>
  </si>
  <si>
    <t>BVQI COLOMBIA LTDA</t>
  </si>
  <si>
    <t>830055049</t>
  </si>
  <si>
    <t>RP-1-5547</t>
  </si>
  <si>
    <t>CRIYA SAS</t>
  </si>
  <si>
    <t>800200139</t>
  </si>
  <si>
    <t>RP-1-5546</t>
  </si>
  <si>
    <t>RP-1-5545</t>
  </si>
  <si>
    <t>Aprovechamientos</t>
  </si>
  <si>
    <t>42950501</t>
  </si>
  <si>
    <t>Cuenta contable: 42950501Aprovechamientos</t>
  </si>
  <si>
    <t>12/04/2024</t>
  </si>
  <si>
    <t>RP-1-5607</t>
  </si>
  <si>
    <t>306 LICENCIAS</t>
  </si>
  <si>
    <t>FC-1-1598</t>
  </si>
  <si>
    <t>RP-1-5555</t>
  </si>
  <si>
    <t>100 ADMINISTRATIVO</t>
  </si>
  <si>
    <t>CC-16-90</t>
  </si>
  <si>
    <t>CC-16-89</t>
  </si>
  <si>
    <t>CC-16-88</t>
  </si>
  <si>
    <t>CC-16-86</t>
  </si>
  <si>
    <t>CC-16-85</t>
  </si>
  <si>
    <t>CC-1-605</t>
  </si>
  <si>
    <t xml:space="preserve"> QATAR INTERNACIONAL SAS</t>
  </si>
  <si>
    <t>900700489</t>
  </si>
  <si>
    <t>CC-22-10</t>
  </si>
  <si>
    <t>CC-1-593</t>
  </si>
  <si>
    <t>CC-13-228</t>
  </si>
  <si>
    <t>CC-13-230</t>
  </si>
  <si>
    <t>CC-13-229</t>
  </si>
  <si>
    <t>CC-13-227</t>
  </si>
  <si>
    <t>CC-13-226</t>
  </si>
  <si>
    <t>CC-13-225</t>
  </si>
  <si>
    <t>RC-1-2478</t>
  </si>
  <si>
    <t>Centro de costo</t>
  </si>
  <si>
    <t>Secuencia</t>
  </si>
  <si>
    <t>Saldo</t>
  </si>
  <si>
    <t>Total</t>
  </si>
  <si>
    <t>TOTAL FUERA DEL MUNICIPIO</t>
  </si>
  <si>
    <t>Procesado en: Junio 14 2024 14:00</t>
  </si>
  <si>
    <t>CC-14-131</t>
  </si>
  <si>
    <t>RP-1-5621</t>
  </si>
  <si>
    <t>AÑO GRAVABLE    2025</t>
  </si>
  <si>
    <t>CODIGO: OPE P02 F9  VERSIÓN:1 VIGENCIA:01/07/2025</t>
  </si>
  <si>
    <t>CODIGO: OPE P02 F9 A  VERSIÓN:1 VIGENCIA:01/07/2025</t>
  </si>
  <si>
    <t>CODIGO: OPE P02 F9 B  VERSIÓN:1 VIGENCIA:01/07/2025</t>
  </si>
  <si>
    <t>CODIGO: OPE P02 F9 C  VERSIÓN:1 VIGENCIA:01/07/2025</t>
  </si>
  <si>
    <t>CODIGO: OPE P02 F9 D  VERSIÓN:1 VIGENCIA:01/07/2025</t>
  </si>
  <si>
    <t>CODIGO: OPE P02 F9 E VERSIÓN:1 VIGENCIA:01/07/2025</t>
  </si>
  <si>
    <t>CODIGO: OPE P02 F9 F VERSIÓN:1 VIGENCIA:01/07/2025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</si>
</sst>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dd/mm/yyyy"/>
    <numFmt numFmtId="165" formatCode="_-&quot;$&quot;\ * #,##0.0_-;\-&quot;$&quot;\ * #,##0.0_-;_-&quot;$&quot;\ * &quot;-&quot;??_-;_-@_-"/>
    <numFmt numFmtId="166" formatCode="_-&quot;$&quot;\ * #,##0_-;\-&quot;$&quot;\ * #,##0_-;_-&quot;$&quot;\ * &quot;-&quot;??_-;_-@_-"/>
  </numFmts>
  <fonts count="24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30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i/>
      <sz val="12"/>
      <name val="Arial"/>
      <family val="2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2"/>
      <color rgb="FFFF0000"/>
      <name val="Calibri"/>
      <family val="2"/>
      <scheme val="minor"/>
    </font>
    <font>
      <b/>
      <sz val="8"/>
      <name val="Arial"/>
      <family val="2"/>
    </font>
    <font>
      <b/>
      <sz val="3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AAFF"/>
      </patternFill>
    </fill>
    <fill>
      <patternFill patternType="solid">
        <fgColor rgb="FFF1F4F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thin">
        <color rgb="FFC6C6C6"/>
      </left>
      <right style="thin">
        <color rgb="FFC6C6C6"/>
      </right>
      <top style="thin">
        <color rgb="FFC6C6C6"/>
      </top>
      <bottom style="thin">
        <color rgb="FF00AAFF"/>
      </bottom>
      <diagonal/>
    </border>
    <border>
      <left style="thin">
        <color rgb="FFC6C6C6"/>
      </left>
      <right style="thin">
        <color rgb="FFC6C6C6"/>
      </right>
      <top style="thin">
        <color rgb="FFC6C6C6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46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left"/>
    </xf>
    <xf numFmtId="166" fontId="0" fillId="0" borderId="0" xfId="1" applyNumberFormat="1" applyFont="1"/>
    <xf numFmtId="166" fontId="0" fillId="0" borderId="0" xfId="0" applyNumberFormat="1"/>
    <xf numFmtId="0" fontId="0" fillId="4" borderId="0" xfId="0" applyFill="1"/>
    <xf numFmtId="166" fontId="0" fillId="4" borderId="0" xfId="1" applyNumberFormat="1" applyFont="1" applyFill="1"/>
    <xf numFmtId="0" fontId="0" fillId="0" borderId="0" xfId="0" applyAlignment="1">
      <alignment horizontal="center"/>
    </xf>
    <xf numFmtId="166" fontId="0" fillId="0" borderId="0" xfId="1" applyNumberFormat="1" applyFont="1" applyAlignment="1">
      <alignment horizontal="center"/>
    </xf>
    <xf numFmtId="0" fontId="9" fillId="5" borderId="0" xfId="0" applyFont="1" applyFill="1" applyAlignment="1">
      <alignment horizontal="center"/>
    </xf>
    <xf numFmtId="166" fontId="9" fillId="5" borderId="0" xfId="1" applyNumberFormat="1" applyFont="1" applyFill="1" applyAlignment="1">
      <alignment horizontal="center"/>
    </xf>
    <xf numFmtId="0" fontId="0" fillId="0" borderId="5" xfId="0" applyBorder="1" applyAlignment="1">
      <alignment horizontal="center"/>
    </xf>
    <xf numFmtId="166" fontId="0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6" fontId="0" fillId="0" borderId="9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66" fontId="0" fillId="0" borderId="11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66" fontId="0" fillId="0" borderId="13" xfId="1" applyNumberFormat="1" applyFont="1" applyBorder="1" applyAlignment="1">
      <alignment horizontal="center"/>
    </xf>
    <xf numFmtId="166" fontId="0" fillId="0" borderId="14" xfId="1" applyNumberFormat="1" applyFont="1" applyBorder="1" applyAlignment="1">
      <alignment horizontal="center"/>
    </xf>
    <xf numFmtId="166" fontId="0" fillId="0" borderId="15" xfId="1" applyNumberFormat="1" applyFont="1" applyBorder="1" applyAlignment="1">
      <alignment horizontal="center"/>
    </xf>
    <xf numFmtId="166" fontId="0" fillId="0" borderId="16" xfId="1" applyNumberFormat="1" applyFont="1" applyBorder="1" applyAlignment="1">
      <alignment horizontal="center"/>
    </xf>
    <xf numFmtId="166" fontId="0" fillId="0" borderId="4" xfId="0" applyNumberFormat="1" applyBorder="1"/>
    <xf numFmtId="166" fontId="0" fillId="0" borderId="4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" fontId="0" fillId="0" borderId="0" xfId="0" applyNumberFormat="1"/>
    <xf numFmtId="4" fontId="3" fillId="4" borderId="0" xfId="0" applyNumberFormat="1" applyFont="1" applyFill="1" applyAlignment="1">
      <alignment horizontal="right" vertical="center"/>
    </xf>
    <xf numFmtId="0" fontId="10" fillId="0" borderId="0" xfId="0" applyFont="1"/>
    <xf numFmtId="0" fontId="11" fillId="6" borderId="17" xfId="0" applyFont="1" applyFill="1" applyBorder="1" applyAlignment="1">
      <alignment vertical="center"/>
    </xf>
    <xf numFmtId="0" fontId="11" fillId="6" borderId="18" xfId="0" applyFont="1" applyFill="1" applyBorder="1" applyAlignment="1">
      <alignment vertical="center"/>
    </xf>
    <xf numFmtId="0" fontId="11" fillId="6" borderId="20" xfId="0" applyFont="1" applyFill="1" applyBorder="1" applyAlignment="1">
      <alignment vertical="center"/>
    </xf>
    <xf numFmtId="0" fontId="11" fillId="6" borderId="21" xfId="0" applyFont="1" applyFill="1" applyBorder="1" applyAlignment="1">
      <alignment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11" fillId="6" borderId="11" xfId="0" applyFont="1" applyFill="1" applyBorder="1" applyAlignment="1" applyProtection="1">
      <alignment vertical="top"/>
      <protection locked="0"/>
    </xf>
    <xf numFmtId="0" fontId="11" fillId="6" borderId="0" xfId="0" applyFont="1" applyFill="1" applyAlignment="1" applyProtection="1">
      <alignment vertical="top"/>
      <protection locked="0"/>
    </xf>
    <xf numFmtId="0" fontId="11" fillId="6" borderId="15" xfId="0" applyFont="1" applyFill="1" applyBorder="1" applyAlignment="1" applyProtection="1">
      <alignment vertical="top"/>
      <protection locked="0"/>
    </xf>
    <xf numFmtId="0" fontId="11" fillId="6" borderId="44" xfId="0" applyFont="1" applyFill="1" applyBorder="1" applyAlignment="1" applyProtection="1">
      <alignment vertical="top"/>
      <protection locked="0"/>
    </xf>
    <xf numFmtId="0" fontId="11" fillId="6" borderId="46" xfId="0" applyFont="1" applyFill="1" applyBorder="1" applyAlignment="1">
      <alignment horizontal="center" vertical="center"/>
    </xf>
    <xf numFmtId="44" fontId="10" fillId="0" borderId="0" xfId="1" applyFont="1"/>
    <xf numFmtId="166" fontId="10" fillId="0" borderId="0" xfId="0" applyNumberFormat="1" applyFont="1"/>
    <xf numFmtId="0" fontId="11" fillId="6" borderId="51" xfId="0" applyFont="1" applyFill="1" applyBorder="1" applyAlignment="1">
      <alignment horizontal="center" vertical="center"/>
    </xf>
    <xf numFmtId="0" fontId="11" fillId="6" borderId="54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 applyProtection="1">
      <alignment horizontal="center"/>
      <protection locked="0"/>
    </xf>
    <xf numFmtId="0" fontId="11" fillId="6" borderId="4" xfId="0" applyFont="1" applyFill="1" applyBorder="1" applyProtection="1">
      <protection locked="0"/>
    </xf>
    <xf numFmtId="0" fontId="17" fillId="6" borderId="65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0" fontId="11" fillId="6" borderId="68" xfId="0" applyFont="1" applyFill="1" applyBorder="1" applyAlignment="1">
      <alignment horizontal="center" vertical="center"/>
    </xf>
    <xf numFmtId="0" fontId="11" fillId="6" borderId="50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left" vertical="center" indent="2"/>
    </xf>
    <xf numFmtId="44" fontId="10" fillId="0" borderId="0" xfId="0" applyNumberFormat="1" applyFont="1"/>
    <xf numFmtId="0" fontId="11" fillId="6" borderId="57" xfId="0" applyFont="1" applyFill="1" applyBorder="1" applyAlignment="1" applyProtection="1">
      <alignment horizontal="center" vertical="center" textRotation="90" wrapText="1"/>
      <protection locked="0"/>
    </xf>
    <xf numFmtId="0" fontId="11" fillId="6" borderId="26" xfId="0" applyFont="1" applyFill="1" applyBorder="1" applyAlignment="1" applyProtection="1">
      <alignment horizontal="center" vertical="center" wrapText="1"/>
      <protection locked="0"/>
    </xf>
    <xf numFmtId="0" fontId="11" fillId="6" borderId="27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Protection="1">
      <protection locked="0"/>
    </xf>
    <xf numFmtId="44" fontId="0" fillId="0" borderId="0" xfId="0" applyNumberFormat="1"/>
    <xf numFmtId="166" fontId="0" fillId="4" borderId="4" xfId="0" applyNumberFormat="1" applyFill="1" applyBorder="1"/>
    <xf numFmtId="166" fontId="10" fillId="0" borderId="0" xfId="1" applyNumberFormat="1" applyFont="1"/>
    <xf numFmtId="166" fontId="9" fillId="5" borderId="4" xfId="0" applyNumberFormat="1" applyFont="1" applyFill="1" applyBorder="1"/>
    <xf numFmtId="166" fontId="8" fillId="0" borderId="4" xfId="0" applyNumberFormat="1" applyFont="1" applyBorder="1"/>
    <xf numFmtId="0" fontId="9" fillId="0" borderId="4" xfId="0" applyFont="1" applyBorder="1" applyAlignment="1">
      <alignment horizontal="center"/>
    </xf>
    <xf numFmtId="0" fontId="3" fillId="7" borderId="0" xfId="0" applyFont="1" applyFill="1" applyAlignment="1">
      <alignment horizontal="left" vertical="center"/>
    </xf>
    <xf numFmtId="4" fontId="3" fillId="7" borderId="0" xfId="0" applyNumberFormat="1" applyFont="1" applyFill="1" applyAlignment="1">
      <alignment horizontal="right" vertical="center"/>
    </xf>
    <xf numFmtId="0" fontId="0" fillId="7" borderId="0" xfId="0" applyFill="1"/>
    <xf numFmtId="0" fontId="3" fillId="8" borderId="0" xfId="0" applyFont="1" applyFill="1" applyAlignment="1">
      <alignment horizontal="left" vertical="center"/>
    </xf>
    <xf numFmtId="4" fontId="3" fillId="8" borderId="0" xfId="0" applyNumberFormat="1" applyFont="1" applyFill="1" applyAlignment="1">
      <alignment horizontal="right" vertical="center"/>
    </xf>
    <xf numFmtId="0" fontId="0" fillId="8" borderId="0" xfId="0" applyFill="1"/>
    <xf numFmtId="0" fontId="3" fillId="9" borderId="0" xfId="0" applyFont="1" applyFill="1" applyAlignment="1">
      <alignment horizontal="left" vertical="center"/>
    </xf>
    <xf numFmtId="4" fontId="3" fillId="9" borderId="0" xfId="0" applyNumberFormat="1" applyFont="1" applyFill="1" applyAlignment="1">
      <alignment horizontal="right" vertical="center"/>
    </xf>
    <xf numFmtId="0" fontId="0" fillId="9" borderId="0" xfId="0" applyFill="1"/>
    <xf numFmtId="44" fontId="0" fillId="0" borderId="0" xfId="1" applyFont="1"/>
    <xf numFmtId="4" fontId="3" fillId="4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166" fontId="0" fillId="0" borderId="14" xfId="0" applyNumberFormat="1" applyBorder="1"/>
    <xf numFmtId="166" fontId="9" fillId="5" borderId="16" xfId="1" applyNumberFormat="1" applyFont="1" applyFill="1" applyBorder="1" applyAlignment="1">
      <alignment horizontal="center"/>
    </xf>
    <xf numFmtId="166" fontId="9" fillId="5" borderId="16" xfId="0" applyNumberFormat="1" applyFont="1" applyFill="1" applyBorder="1"/>
    <xf numFmtId="166" fontId="0" fillId="0" borderId="9" xfId="0" applyNumberFormat="1" applyBorder="1"/>
    <xf numFmtId="166" fontId="0" fillId="0" borderId="11" xfId="0" applyNumberFormat="1" applyBorder="1"/>
    <xf numFmtId="0" fontId="0" fillId="10" borderId="12" xfId="0" applyFill="1" applyBorder="1" applyAlignment="1">
      <alignment horizontal="center"/>
    </xf>
    <xf numFmtId="0" fontId="0" fillId="10" borderId="76" xfId="0" applyFill="1" applyBorder="1" applyAlignment="1">
      <alignment horizontal="center"/>
    </xf>
    <xf numFmtId="166" fontId="0" fillId="10" borderId="76" xfId="1" applyNumberFormat="1" applyFont="1" applyFill="1" applyBorder="1" applyAlignment="1">
      <alignment horizontal="center"/>
    </xf>
    <xf numFmtId="166" fontId="0" fillId="10" borderId="13" xfId="0" applyNumberFormat="1" applyFill="1" applyBorder="1"/>
    <xf numFmtId="0" fontId="0" fillId="10" borderId="16" xfId="0" applyFill="1" applyBorder="1" applyAlignment="1">
      <alignment horizontal="center"/>
    </xf>
    <xf numFmtId="166" fontId="0" fillId="0" borderId="13" xfId="0" applyNumberFormat="1" applyBorder="1"/>
    <xf numFmtId="0" fontId="9" fillId="5" borderId="0" xfId="0" applyFont="1" applyFill="1" applyAlignment="1">
      <alignment horizontal="center" vertical="center"/>
    </xf>
    <xf numFmtId="16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6" fontId="0" fillId="0" borderId="4" xfId="0" applyNumberFormat="1" applyBorder="1" applyAlignment="1">
      <alignment vertical="center"/>
    </xf>
    <xf numFmtId="0" fontId="0" fillId="4" borderId="8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166" fontId="0" fillId="4" borderId="14" xfId="1" applyNumberFormat="1" applyFont="1" applyFill="1" applyBorder="1" applyAlignment="1">
      <alignment horizontal="center"/>
    </xf>
    <xf numFmtId="166" fontId="0" fillId="4" borderId="9" xfId="1" applyNumberFormat="1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166" fontId="0" fillId="4" borderId="15" xfId="1" applyNumberFormat="1" applyFont="1" applyFill="1" applyBorder="1" applyAlignment="1">
      <alignment horizontal="center"/>
    </xf>
    <xf numFmtId="166" fontId="0" fillId="4" borderId="11" xfId="1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166" fontId="0" fillId="4" borderId="16" xfId="1" applyNumberFormat="1" applyFont="1" applyFill="1" applyBorder="1" applyAlignment="1">
      <alignment horizontal="center"/>
    </xf>
    <xf numFmtId="166" fontId="0" fillId="4" borderId="13" xfId="1" applyNumberFormat="1" applyFont="1" applyFill="1" applyBorder="1" applyAlignment="1">
      <alignment horizontal="center"/>
    </xf>
    <xf numFmtId="0" fontId="15" fillId="11" borderId="51" xfId="0" applyFont="1" applyFill="1" applyBorder="1" applyAlignment="1">
      <alignment horizontal="center" vertical="center"/>
    </xf>
    <xf numFmtId="0" fontId="15" fillId="11" borderId="57" xfId="0" applyFont="1" applyFill="1" applyBorder="1" applyAlignment="1">
      <alignment horizontal="center" vertical="center"/>
    </xf>
    <xf numFmtId="0" fontId="15" fillId="11" borderId="65" xfId="0" applyFont="1" applyFill="1" applyBorder="1" applyAlignment="1">
      <alignment horizontal="center" vertical="center"/>
    </xf>
    <xf numFmtId="0" fontId="11" fillId="6" borderId="26" xfId="0" applyFont="1" applyFill="1" applyBorder="1"/>
    <xf numFmtId="0" fontId="11" fillId="6" borderId="27" xfId="0" applyFont="1" applyFill="1" applyBorder="1"/>
    <xf numFmtId="0" fontId="11" fillId="6" borderId="26" xfId="0" applyFont="1" applyFill="1" applyBorder="1" applyAlignment="1">
      <alignment horizontal="right"/>
    </xf>
    <xf numFmtId="0" fontId="11" fillId="6" borderId="26" xfId="0" applyFont="1" applyFill="1" applyBorder="1" applyAlignment="1" applyProtection="1">
      <alignment vertical="center" wrapText="1"/>
      <protection locked="0"/>
    </xf>
    <xf numFmtId="0" fontId="11" fillId="6" borderId="27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16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6" fontId="0" fillId="0" borderId="14" xfId="0" applyNumberFormat="1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66" fontId="0" fillId="4" borderId="14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1" fillId="6" borderId="57" xfId="0" applyFont="1" applyFill="1" applyBorder="1" applyAlignment="1" applyProtection="1">
      <alignment horizontal="right" vertical="center" wrapText="1"/>
      <protection locked="0"/>
    </xf>
    <xf numFmtId="0" fontId="11" fillId="6" borderId="26" xfId="0" applyFont="1" applyFill="1" applyBorder="1" applyAlignment="1" applyProtection="1">
      <alignment horizontal="right" vertical="center" wrapText="1"/>
      <protection locked="0"/>
    </xf>
    <xf numFmtId="0" fontId="11" fillId="6" borderId="27" xfId="0" applyFont="1" applyFill="1" applyBorder="1" applyAlignment="1" applyProtection="1">
      <alignment horizontal="right" vertical="center" wrapText="1"/>
      <protection locked="0"/>
    </xf>
    <xf numFmtId="0" fontId="22" fillId="6" borderId="45" xfId="0" applyFont="1" applyFill="1" applyBorder="1" applyAlignment="1">
      <alignment horizontal="center" vertical="center" textRotation="90"/>
    </xf>
    <xf numFmtId="0" fontId="22" fillId="6" borderId="50" xfId="0" applyFont="1" applyFill="1" applyBorder="1" applyAlignment="1">
      <alignment horizontal="center" vertical="center" textRotation="90"/>
    </xf>
    <xf numFmtId="0" fontId="22" fillId="6" borderId="42" xfId="0" applyFont="1" applyFill="1" applyBorder="1" applyAlignment="1">
      <alignment horizontal="center" vertical="center" textRotation="90"/>
    </xf>
    <xf numFmtId="0" fontId="11" fillId="6" borderId="66" xfId="0" applyFont="1" applyFill="1" applyBorder="1" applyAlignment="1">
      <alignment horizontal="left" vertical="top"/>
    </xf>
    <xf numFmtId="0" fontId="11" fillId="6" borderId="32" xfId="0" applyFont="1" applyFill="1" applyBorder="1" applyAlignment="1">
      <alignment horizontal="left" vertical="top"/>
    </xf>
    <xf numFmtId="0" fontId="11" fillId="6" borderId="47" xfId="0" applyFont="1" applyFill="1" applyBorder="1" applyAlignment="1">
      <alignment horizontal="left" vertical="top"/>
    </xf>
    <xf numFmtId="0" fontId="11" fillId="6" borderId="75" xfId="0" applyFont="1" applyFill="1" applyBorder="1" applyAlignment="1">
      <alignment horizontal="left" vertical="top"/>
    </xf>
    <xf numFmtId="0" fontId="11" fillId="6" borderId="49" xfId="0" applyFont="1" applyFill="1" applyBorder="1" applyAlignment="1">
      <alignment horizontal="left" vertical="top"/>
    </xf>
    <xf numFmtId="0" fontId="11" fillId="6" borderId="7" xfId="0" applyFont="1" applyFill="1" applyBorder="1" applyAlignment="1">
      <alignment horizontal="left"/>
    </xf>
    <xf numFmtId="0" fontId="11" fillId="6" borderId="4" xfId="0" applyFont="1" applyFill="1" applyBorder="1" applyAlignment="1">
      <alignment horizontal="left"/>
    </xf>
    <xf numFmtId="0" fontId="11" fillId="6" borderId="5" xfId="0" applyFont="1" applyFill="1" applyBorder="1" applyAlignment="1">
      <alignment horizontal="left"/>
    </xf>
    <xf numFmtId="0" fontId="11" fillId="6" borderId="6" xfId="0" applyFont="1" applyFill="1" applyBorder="1" applyAlignment="1">
      <alignment horizontal="left"/>
    </xf>
    <xf numFmtId="0" fontId="11" fillId="6" borderId="53" xfId="0" applyFont="1" applyFill="1" applyBorder="1" applyAlignment="1">
      <alignment horizontal="left"/>
    </xf>
    <xf numFmtId="0" fontId="11" fillId="6" borderId="62" xfId="0" applyFont="1" applyFill="1" applyBorder="1" applyAlignment="1">
      <alignment horizontal="left"/>
    </xf>
    <xf numFmtId="0" fontId="11" fillId="6" borderId="40" xfId="0" applyFont="1" applyFill="1" applyBorder="1" applyAlignment="1">
      <alignment horizontal="left"/>
    </xf>
    <xf numFmtId="0" fontId="11" fillId="6" borderId="63" xfId="0" applyFont="1" applyFill="1" applyBorder="1" applyAlignment="1">
      <alignment horizontal="left"/>
    </xf>
    <xf numFmtId="0" fontId="11" fillId="6" borderId="61" xfId="0" applyFont="1" applyFill="1" applyBorder="1" applyAlignment="1">
      <alignment horizontal="left"/>
    </xf>
    <xf numFmtId="0" fontId="11" fillId="6" borderId="56" xfId="0" applyFont="1" applyFill="1" applyBorder="1" applyAlignment="1">
      <alignment horizontal="left"/>
    </xf>
    <xf numFmtId="0" fontId="11" fillId="6" borderId="57" xfId="0" applyFont="1" applyFill="1" applyBorder="1" applyAlignment="1" applyProtection="1">
      <alignment horizontal="center" vertical="center" wrapText="1"/>
      <protection locked="0"/>
    </xf>
    <xf numFmtId="0" fontId="11" fillId="6" borderId="2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>
      <alignment horizontal="left" vertical="center" indent="2"/>
    </xf>
    <xf numFmtId="0" fontId="11" fillId="6" borderId="4" xfId="0" applyFont="1" applyFill="1" applyBorder="1" applyAlignment="1">
      <alignment horizontal="left" vertical="center" indent="2"/>
    </xf>
    <xf numFmtId="0" fontId="11" fillId="6" borderId="5" xfId="0" applyFont="1" applyFill="1" applyBorder="1" applyAlignment="1">
      <alignment horizontal="left" vertical="center" indent="2"/>
    </xf>
    <xf numFmtId="0" fontId="16" fillId="6" borderId="52" xfId="0" applyFont="1" applyFill="1" applyBorder="1" applyAlignment="1" applyProtection="1">
      <alignment horizontal="center"/>
      <protection locked="0"/>
    </xf>
    <xf numFmtId="0" fontId="16" fillId="6" borderId="67" xfId="0" applyFont="1" applyFill="1" applyBorder="1" applyAlignment="1" applyProtection="1">
      <alignment horizontal="center"/>
      <protection locked="0"/>
    </xf>
    <xf numFmtId="0" fontId="11" fillId="6" borderId="7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center"/>
    </xf>
    <xf numFmtId="44" fontId="15" fillId="11" borderId="17" xfId="0" applyNumberFormat="1" applyFont="1" applyFill="1" applyBorder="1" applyAlignment="1" applyProtection="1">
      <alignment vertical="center"/>
      <protection locked="0"/>
    </xf>
    <xf numFmtId="0" fontId="15" fillId="11" borderId="19" xfId="0" applyFont="1" applyFill="1" applyBorder="1" applyAlignment="1" applyProtection="1">
      <alignment vertical="center"/>
      <protection locked="0"/>
    </xf>
    <xf numFmtId="0" fontId="15" fillId="6" borderId="17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11" fillId="6" borderId="71" xfId="0" applyFont="1" applyFill="1" applyBorder="1" applyAlignment="1">
      <alignment horizontal="left"/>
    </xf>
    <xf numFmtId="0" fontId="11" fillId="6" borderId="72" xfId="0" applyFont="1" applyFill="1" applyBorder="1" applyAlignment="1">
      <alignment horizontal="left"/>
    </xf>
    <xf numFmtId="0" fontId="11" fillId="6" borderId="73" xfId="0" applyFont="1" applyFill="1" applyBorder="1" applyAlignment="1">
      <alignment horizontal="left"/>
    </xf>
    <xf numFmtId="166" fontId="11" fillId="6" borderId="71" xfId="1" applyNumberFormat="1" applyFont="1" applyFill="1" applyBorder="1" applyAlignment="1" applyProtection="1">
      <alignment horizontal="center" vertical="center" wrapText="1"/>
      <protection locked="0"/>
    </xf>
    <xf numFmtId="166" fontId="11" fillId="6" borderId="74" xfId="1" applyNumberFormat="1" applyFont="1" applyFill="1" applyBorder="1" applyAlignment="1" applyProtection="1">
      <alignment horizontal="center" vertical="center" wrapText="1"/>
      <protection locked="0"/>
    </xf>
    <xf numFmtId="0" fontId="11" fillId="11" borderId="23" xfId="0" applyFont="1" applyFill="1" applyBorder="1" applyAlignment="1">
      <alignment horizontal="left"/>
    </xf>
    <xf numFmtId="0" fontId="11" fillId="11" borderId="24" xfId="0" applyFont="1" applyFill="1" applyBorder="1" applyAlignment="1">
      <alignment horizontal="left"/>
    </xf>
    <xf numFmtId="0" fontId="11" fillId="11" borderId="58" xfId="0" applyFont="1" applyFill="1" applyBorder="1" applyAlignment="1">
      <alignment horizontal="left"/>
    </xf>
    <xf numFmtId="0" fontId="11" fillId="11" borderId="23" xfId="0" applyFont="1" applyFill="1" applyBorder="1" applyAlignment="1" applyProtection="1">
      <alignment horizontal="center" vertical="center" wrapText="1"/>
      <protection locked="0"/>
    </xf>
    <xf numFmtId="0" fontId="11" fillId="11" borderId="25" xfId="0" applyFont="1" applyFill="1" applyBorder="1" applyAlignment="1" applyProtection="1">
      <alignment horizontal="center" vertical="center" wrapText="1"/>
      <protection locked="0"/>
    </xf>
    <xf numFmtId="0" fontId="11" fillId="6" borderId="20" xfId="0" applyFont="1" applyFill="1" applyBorder="1" applyAlignment="1" applyProtection="1">
      <alignment horizontal="left"/>
      <protection locked="0"/>
    </xf>
    <xf numFmtId="0" fontId="11" fillId="6" borderId="21" xfId="0" applyFont="1" applyFill="1" applyBorder="1" applyAlignment="1" applyProtection="1">
      <alignment horizontal="left"/>
      <protection locked="0"/>
    </xf>
    <xf numFmtId="0" fontId="11" fillId="6" borderId="22" xfId="0" applyFont="1" applyFill="1" applyBorder="1" applyAlignment="1" applyProtection="1">
      <alignment horizontal="left"/>
      <protection locked="0"/>
    </xf>
    <xf numFmtId="0" fontId="15" fillId="11" borderId="0" xfId="0" applyFont="1" applyFill="1" applyAlignment="1">
      <alignment horizontal="left" vertical="center"/>
    </xf>
    <xf numFmtId="0" fontId="15" fillId="11" borderId="69" xfId="0" applyFont="1" applyFill="1" applyBorder="1" applyAlignment="1" applyProtection="1">
      <alignment vertical="center"/>
      <protection locked="0"/>
    </xf>
    <xf numFmtId="0" fontId="15" fillId="11" borderId="70" xfId="0" applyFont="1" applyFill="1" applyBorder="1" applyAlignment="1" applyProtection="1">
      <alignment vertical="center"/>
      <protection locked="0"/>
    </xf>
    <xf numFmtId="0" fontId="20" fillId="6" borderId="17" xfId="0" applyFont="1" applyFill="1" applyBorder="1" applyAlignment="1">
      <alignment horizontal="center" vertical="center" textRotation="90"/>
    </xf>
    <xf numFmtId="0" fontId="20" fillId="6" borderId="28" xfId="0" applyFont="1" applyFill="1" applyBorder="1" applyAlignment="1">
      <alignment horizontal="center" vertical="center" textRotation="90"/>
    </xf>
    <xf numFmtId="0" fontId="11" fillId="6" borderId="66" xfId="0" applyFont="1" applyFill="1" applyBorder="1" applyAlignment="1">
      <alignment horizontal="left" vertical="center"/>
    </xf>
    <xf numFmtId="0" fontId="11" fillId="6" borderId="32" xfId="0" applyFont="1" applyFill="1" applyBorder="1" applyAlignment="1">
      <alignment horizontal="left" vertical="center"/>
    </xf>
    <xf numFmtId="0" fontId="11" fillId="6" borderId="47" xfId="0" applyFont="1" applyFill="1" applyBorder="1" applyAlignment="1">
      <alignment horizontal="left" vertical="center"/>
    </xf>
    <xf numFmtId="44" fontId="11" fillId="6" borderId="31" xfId="0" applyNumberFormat="1" applyFont="1" applyFill="1" applyBorder="1" applyAlignment="1" applyProtection="1">
      <alignment vertical="center"/>
      <protection locked="0"/>
    </xf>
    <xf numFmtId="0" fontId="11" fillId="6" borderId="33" xfId="0" applyFont="1" applyFill="1" applyBorder="1" applyAlignment="1" applyProtection="1">
      <alignment vertical="center"/>
      <protection locked="0"/>
    </xf>
    <xf numFmtId="0" fontId="11" fillId="6" borderId="7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1" fillId="6" borderId="52" xfId="0" applyFont="1" applyFill="1" applyBorder="1" applyAlignment="1" applyProtection="1">
      <alignment vertical="center"/>
      <protection locked="0"/>
    </xf>
    <xf numFmtId="0" fontId="11" fillId="6" borderId="67" xfId="0" applyFont="1" applyFill="1" applyBorder="1" applyAlignment="1" applyProtection="1">
      <alignment vertical="center"/>
      <protection locked="0"/>
    </xf>
    <xf numFmtId="0" fontId="11" fillId="6" borderId="62" xfId="0" applyFont="1" applyFill="1" applyBorder="1" applyAlignment="1">
      <alignment horizontal="left" vertical="center"/>
    </xf>
    <xf numFmtId="0" fontId="11" fillId="6" borderId="40" xfId="0" applyFont="1" applyFill="1" applyBorder="1" applyAlignment="1">
      <alignment horizontal="left" vertical="center"/>
    </xf>
    <xf numFmtId="0" fontId="11" fillId="6" borderId="63" xfId="0" applyFont="1" applyFill="1" applyBorder="1" applyAlignment="1">
      <alignment horizontal="left" vertical="center"/>
    </xf>
    <xf numFmtId="0" fontId="11" fillId="6" borderId="39" xfId="0" applyFont="1" applyFill="1" applyBorder="1" applyAlignment="1" applyProtection="1">
      <alignment vertical="center"/>
      <protection locked="0"/>
    </xf>
    <xf numFmtId="0" fontId="11" fillId="6" borderId="41" xfId="0" applyFont="1" applyFill="1" applyBorder="1" applyAlignment="1" applyProtection="1">
      <alignment vertical="center"/>
      <protection locked="0"/>
    </xf>
    <xf numFmtId="0" fontId="15" fillId="6" borderId="17" xfId="0" applyFont="1" applyFill="1" applyBorder="1" applyAlignment="1">
      <alignment horizontal="center" vertical="center" textRotation="90"/>
    </xf>
    <xf numFmtId="0" fontId="15" fillId="6" borderId="28" xfId="0" applyFont="1" applyFill="1" applyBorder="1" applyAlignment="1">
      <alignment horizontal="center" vertical="center" textRotation="90"/>
    </xf>
    <xf numFmtId="0" fontId="15" fillId="6" borderId="20" xfId="0" applyFont="1" applyFill="1" applyBorder="1" applyAlignment="1">
      <alignment horizontal="center" vertical="center" textRotation="90"/>
    </xf>
    <xf numFmtId="166" fontId="16" fillId="6" borderId="31" xfId="1" applyNumberFormat="1" applyFont="1" applyFill="1" applyBorder="1" applyAlignment="1" applyProtection="1">
      <alignment horizontal="center"/>
      <protection locked="0"/>
    </xf>
    <xf numFmtId="166" fontId="16" fillId="6" borderId="33" xfId="1" applyNumberFormat="1" applyFont="1" applyFill="1" applyBorder="1" applyAlignment="1" applyProtection="1">
      <alignment horizontal="center"/>
      <protection locked="0"/>
    </xf>
    <xf numFmtId="165" fontId="16" fillId="6" borderId="52" xfId="1" applyNumberFormat="1" applyFont="1" applyFill="1" applyBorder="1" applyAlignment="1" applyProtection="1">
      <alignment horizontal="center"/>
      <protection locked="0"/>
    </xf>
    <xf numFmtId="165" fontId="16" fillId="6" borderId="67" xfId="1" applyNumberFormat="1" applyFont="1" applyFill="1" applyBorder="1" applyAlignment="1" applyProtection="1">
      <alignment horizontal="center"/>
      <protection locked="0"/>
    </xf>
    <xf numFmtId="0" fontId="15" fillId="11" borderId="7" xfId="0" applyFont="1" applyFill="1" applyBorder="1" applyAlignment="1">
      <alignment horizontal="left" vertical="center"/>
    </xf>
    <xf numFmtId="0" fontId="15" fillId="11" borderId="4" xfId="0" applyFont="1" applyFill="1" applyBorder="1" applyAlignment="1">
      <alignment horizontal="left" vertical="center"/>
    </xf>
    <xf numFmtId="0" fontId="15" fillId="11" borderId="5" xfId="0" applyFont="1" applyFill="1" applyBorder="1" applyAlignment="1">
      <alignment horizontal="left" vertical="center"/>
    </xf>
    <xf numFmtId="166" fontId="18" fillId="11" borderId="52" xfId="0" applyNumberFormat="1" applyFont="1" applyFill="1" applyBorder="1" applyAlignment="1" applyProtection="1">
      <alignment horizontal="center"/>
      <protection locked="0"/>
    </xf>
    <xf numFmtId="0" fontId="18" fillId="11" borderId="67" xfId="0" applyFont="1" applyFill="1" applyBorder="1" applyAlignment="1" applyProtection="1">
      <alignment horizontal="center"/>
      <protection locked="0"/>
    </xf>
    <xf numFmtId="166" fontId="16" fillId="6" borderId="52" xfId="0" applyNumberFormat="1" applyFont="1" applyFill="1" applyBorder="1" applyAlignment="1" applyProtection="1">
      <alignment horizontal="center"/>
      <protection locked="0"/>
    </xf>
    <xf numFmtId="166" fontId="16" fillId="6" borderId="67" xfId="0" applyNumberFormat="1" applyFont="1" applyFill="1" applyBorder="1" applyAlignment="1" applyProtection="1">
      <alignment horizontal="center"/>
      <protection locked="0"/>
    </xf>
    <xf numFmtId="165" fontId="11" fillId="6" borderId="52" xfId="1" applyNumberFormat="1" applyFont="1" applyFill="1" applyBorder="1" applyAlignment="1" applyProtection="1">
      <alignment horizontal="center"/>
      <protection locked="0"/>
    </xf>
    <xf numFmtId="165" fontId="11" fillId="6" borderId="67" xfId="1" applyNumberFormat="1" applyFont="1" applyFill="1" applyBorder="1" applyAlignment="1" applyProtection="1">
      <alignment horizontal="center"/>
      <protection locked="0"/>
    </xf>
    <xf numFmtId="0" fontId="16" fillId="6" borderId="55" xfId="0" applyFont="1" applyFill="1" applyBorder="1" applyAlignment="1" applyProtection="1">
      <alignment horizontal="center"/>
      <protection locked="0"/>
    </xf>
    <xf numFmtId="0" fontId="16" fillId="6" borderId="56" xfId="0" applyFont="1" applyFill="1" applyBorder="1" applyAlignment="1" applyProtection="1">
      <alignment horizontal="center"/>
      <protection locked="0"/>
    </xf>
    <xf numFmtId="166" fontId="21" fillId="6" borderId="52" xfId="0" applyNumberFormat="1" applyFont="1" applyFill="1" applyBorder="1" applyAlignment="1" applyProtection="1">
      <alignment horizontal="center"/>
      <protection locked="0"/>
    </xf>
    <xf numFmtId="166" fontId="21" fillId="6" borderId="67" xfId="0" applyNumberFormat="1" applyFont="1" applyFill="1" applyBorder="1" applyAlignment="1" applyProtection="1">
      <alignment horizontal="center"/>
      <protection locked="0"/>
    </xf>
    <xf numFmtId="0" fontId="15" fillId="11" borderId="21" xfId="0" applyFont="1" applyFill="1" applyBorder="1" applyAlignment="1">
      <alignment horizontal="left" vertical="center"/>
    </xf>
    <xf numFmtId="44" fontId="19" fillId="11" borderId="69" xfId="1" applyFont="1" applyFill="1" applyBorder="1" applyAlignment="1" applyProtection="1">
      <alignment vertical="center"/>
      <protection locked="0"/>
    </xf>
    <xf numFmtId="44" fontId="19" fillId="11" borderId="70" xfId="1" applyFont="1" applyFill="1" applyBorder="1" applyAlignment="1" applyProtection="1">
      <alignment vertical="center"/>
      <protection locked="0"/>
    </xf>
    <xf numFmtId="0" fontId="15" fillId="11" borderId="23" xfId="0" applyFont="1" applyFill="1" applyBorder="1" applyAlignment="1">
      <alignment horizontal="center" vertical="center"/>
    </xf>
    <xf numFmtId="0" fontId="15" fillId="11" borderId="24" xfId="0" applyFont="1" applyFill="1" applyBorder="1" applyAlignment="1">
      <alignment horizontal="center" vertical="center"/>
    </xf>
    <xf numFmtId="0" fontId="15" fillId="11" borderId="58" xfId="0" applyFont="1" applyFill="1" applyBorder="1" applyAlignment="1">
      <alignment horizontal="center" vertical="center"/>
    </xf>
    <xf numFmtId="0" fontId="15" fillId="11" borderId="23" xfId="0" applyFont="1" applyFill="1" applyBorder="1" applyAlignment="1" applyProtection="1">
      <alignment horizontal="center" vertical="center"/>
      <protection locked="0"/>
    </xf>
    <xf numFmtId="0" fontId="15" fillId="11" borderId="25" xfId="0" applyFont="1" applyFill="1" applyBorder="1" applyAlignment="1" applyProtection="1">
      <alignment horizontal="center" vertical="center"/>
      <protection locked="0"/>
    </xf>
    <xf numFmtId="0" fontId="15" fillId="11" borderId="64" xfId="0" applyFont="1" applyFill="1" applyBorder="1" applyAlignment="1" applyProtection="1">
      <alignment horizontal="center" vertical="center"/>
      <protection locked="0"/>
    </xf>
    <xf numFmtId="0" fontId="15" fillId="11" borderId="24" xfId="0" applyFont="1" applyFill="1" applyBorder="1" applyAlignment="1" applyProtection="1">
      <alignment horizontal="center" vertical="center"/>
      <protection locked="0"/>
    </xf>
    <xf numFmtId="0" fontId="15" fillId="11" borderId="58" xfId="0" applyFont="1" applyFill="1" applyBorder="1" applyAlignment="1" applyProtection="1">
      <alignment horizontal="center" vertical="center"/>
      <protection locked="0"/>
    </xf>
    <xf numFmtId="166" fontId="15" fillId="11" borderId="23" xfId="0" applyNumberFormat="1" applyFont="1" applyFill="1" applyBorder="1" applyAlignment="1" applyProtection="1">
      <alignment horizontal="center" vertical="center"/>
      <protection locked="0"/>
    </xf>
    <xf numFmtId="0" fontId="16" fillId="6" borderId="43" xfId="0" applyFont="1" applyFill="1" applyBorder="1" applyAlignment="1" applyProtection="1">
      <alignment horizontal="center" vertical="center"/>
      <protection locked="0"/>
    </xf>
    <xf numFmtId="0" fontId="16" fillId="6" borderId="15" xfId="0" applyFont="1" applyFill="1" applyBorder="1" applyAlignment="1" applyProtection="1">
      <alignment horizontal="center" vertical="center"/>
      <protection locked="0"/>
    </xf>
    <xf numFmtId="0" fontId="16" fillId="6" borderId="44" xfId="0" applyFont="1" applyFill="1" applyBorder="1" applyAlignment="1" applyProtection="1">
      <alignment horizontal="center" vertical="center"/>
      <protection locked="0"/>
    </xf>
    <xf numFmtId="0" fontId="17" fillId="6" borderId="64" xfId="0" applyFont="1" applyFill="1" applyBorder="1" applyAlignment="1">
      <alignment horizontal="left" vertical="center" wrapText="1"/>
    </xf>
    <xf numFmtId="0" fontId="17" fillId="6" borderId="24" xfId="0" applyFont="1" applyFill="1" applyBorder="1" applyAlignment="1">
      <alignment horizontal="left" vertical="center" wrapText="1"/>
    </xf>
    <xf numFmtId="0" fontId="17" fillId="6" borderId="58" xfId="0" applyFont="1" applyFill="1" applyBorder="1" applyAlignment="1">
      <alignment horizontal="left" vertical="center" wrapText="1"/>
    </xf>
    <xf numFmtId="0" fontId="17" fillId="6" borderId="23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center" vertical="center" wrapText="1"/>
    </xf>
    <xf numFmtId="0" fontId="17" fillId="6" borderId="25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 applyProtection="1">
      <alignment horizontal="center" vertical="center" wrapText="1"/>
      <protection locked="0"/>
    </xf>
    <xf numFmtId="0" fontId="17" fillId="6" borderId="25" xfId="0" applyFont="1" applyFill="1" applyBorder="1" applyAlignment="1" applyProtection="1">
      <alignment horizontal="center" vertical="center" wrapText="1"/>
      <protection locked="0"/>
    </xf>
    <xf numFmtId="0" fontId="16" fillId="6" borderId="43" xfId="0" applyFont="1" applyFill="1" applyBorder="1" applyAlignment="1" applyProtection="1">
      <alignment horizontal="center"/>
      <protection locked="0"/>
    </xf>
    <xf numFmtId="0" fontId="16" fillId="6" borderId="15" xfId="0" applyFont="1" applyFill="1" applyBorder="1" applyAlignment="1" applyProtection="1">
      <alignment horizontal="center"/>
      <protection locked="0"/>
    </xf>
    <xf numFmtId="0" fontId="16" fillId="6" borderId="44" xfId="0" applyFont="1" applyFill="1" applyBorder="1" applyAlignment="1" applyProtection="1">
      <alignment horizontal="center"/>
      <protection locked="0"/>
    </xf>
    <xf numFmtId="0" fontId="15" fillId="11" borderId="23" xfId="0" applyFont="1" applyFill="1" applyBorder="1" applyAlignment="1">
      <alignment horizontal="left" vertical="center"/>
    </xf>
    <xf numFmtId="0" fontId="15" fillId="11" borderId="24" xfId="0" applyFont="1" applyFill="1" applyBorder="1" applyAlignment="1">
      <alignment horizontal="left" vertical="center"/>
    </xf>
    <xf numFmtId="0" fontId="15" fillId="11" borderId="58" xfId="0" applyFont="1" applyFill="1" applyBorder="1" applyAlignment="1">
      <alignment horizontal="left" vertical="center"/>
    </xf>
    <xf numFmtId="44" fontId="15" fillId="11" borderId="57" xfId="0" applyNumberFormat="1" applyFont="1" applyFill="1" applyBorder="1" applyAlignment="1" applyProtection="1">
      <alignment vertical="center"/>
      <protection locked="0"/>
    </xf>
    <xf numFmtId="0" fontId="15" fillId="11" borderId="27" xfId="0" applyFont="1" applyFill="1" applyBorder="1" applyAlignment="1" applyProtection="1">
      <alignment vertical="center"/>
      <protection locked="0"/>
    </xf>
    <xf numFmtId="0" fontId="15" fillId="6" borderId="45" xfId="0" applyFont="1" applyFill="1" applyBorder="1" applyAlignment="1">
      <alignment horizontal="center" vertical="center" textRotation="90" wrapText="1"/>
    </xf>
    <xf numFmtId="0" fontId="15" fillId="6" borderId="50" xfId="0" applyFont="1" applyFill="1" applyBorder="1" applyAlignment="1">
      <alignment horizontal="center" vertical="center" textRotation="90" wrapText="1"/>
    </xf>
    <xf numFmtId="0" fontId="15" fillId="6" borderId="28" xfId="0" applyFont="1" applyFill="1" applyBorder="1" applyAlignment="1">
      <alignment horizontal="center" vertical="center" textRotation="90" wrapText="1"/>
    </xf>
    <xf numFmtId="0" fontId="15" fillId="6" borderId="42" xfId="0" applyFont="1" applyFill="1" applyBorder="1" applyAlignment="1">
      <alignment horizontal="center" vertical="center" textRotation="90" wrapText="1"/>
    </xf>
    <xf numFmtId="0" fontId="11" fillId="6" borderId="23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58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59" xfId="0" applyFont="1" applyFill="1" applyBorder="1" applyAlignment="1">
      <alignment horizontal="left"/>
    </xf>
    <xf numFmtId="0" fontId="11" fillId="6" borderId="16" xfId="0" applyFont="1" applyFill="1" applyBorder="1" applyAlignment="1">
      <alignment horizontal="left"/>
    </xf>
    <xf numFmtId="44" fontId="11" fillId="6" borderId="16" xfId="0" applyNumberFormat="1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/>
      <protection locked="0"/>
    </xf>
    <xf numFmtId="0" fontId="11" fillId="6" borderId="12" xfId="0" applyFont="1" applyFill="1" applyBorder="1" applyAlignment="1" applyProtection="1">
      <alignment horizontal="center"/>
      <protection locked="0"/>
    </xf>
    <xf numFmtId="166" fontId="11" fillId="6" borderId="59" xfId="1" applyNumberFormat="1" applyFont="1" applyFill="1" applyBorder="1" applyAlignment="1" applyProtection="1">
      <alignment horizontal="center"/>
      <protection locked="0"/>
    </xf>
    <xf numFmtId="166" fontId="11" fillId="6" borderId="60" xfId="1" applyNumberFormat="1" applyFont="1" applyFill="1" applyBorder="1" applyAlignment="1" applyProtection="1">
      <alignment horizontal="center"/>
      <protection locked="0"/>
    </xf>
    <xf numFmtId="0" fontId="11" fillId="6" borderId="52" xfId="0" applyFont="1" applyFill="1" applyBorder="1" applyAlignment="1">
      <alignment horizontal="left"/>
    </xf>
    <xf numFmtId="0" fontId="11" fillId="6" borderId="4" xfId="0" applyFont="1" applyFill="1" applyBorder="1" applyAlignment="1" applyProtection="1">
      <alignment horizontal="center"/>
      <protection locked="0"/>
    </xf>
    <xf numFmtId="0" fontId="11" fillId="6" borderId="4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11" fillId="6" borderId="59" xfId="0" applyFont="1" applyFill="1" applyBorder="1" applyAlignment="1" applyProtection="1">
      <alignment horizontal="center"/>
      <protection locked="0"/>
    </xf>
    <xf numFmtId="0" fontId="11" fillId="6" borderId="60" xfId="0" applyFont="1" applyFill="1" applyBorder="1" applyAlignment="1" applyProtection="1">
      <alignment horizontal="center"/>
      <protection locked="0"/>
    </xf>
    <xf numFmtId="0" fontId="11" fillId="6" borderId="55" xfId="0" applyFont="1" applyFill="1" applyBorder="1" applyAlignment="1">
      <alignment horizontal="center"/>
    </xf>
    <xf numFmtId="0" fontId="11" fillId="6" borderId="61" xfId="0" applyFont="1" applyFill="1" applyBorder="1" applyAlignment="1">
      <alignment horizontal="center"/>
    </xf>
    <xf numFmtId="0" fontId="11" fillId="6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14" xfId="0" applyFont="1" applyFill="1" applyBorder="1" applyAlignment="1" applyProtection="1">
      <alignment horizontal="center" vertical="center"/>
      <protection locked="0"/>
    </xf>
    <xf numFmtId="0" fontId="11" fillId="6" borderId="14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1" fillId="6" borderId="36" xfId="0" applyFont="1" applyFill="1" applyBorder="1" applyAlignment="1" applyProtection="1">
      <alignment horizontal="center"/>
      <protection locked="0"/>
    </xf>
    <xf numFmtId="0" fontId="11" fillId="6" borderId="37" xfId="0" applyFont="1" applyFill="1" applyBorder="1" applyAlignment="1" applyProtection="1">
      <alignment horizontal="center"/>
      <protection locked="0"/>
    </xf>
    <xf numFmtId="0" fontId="11" fillId="6" borderId="52" xfId="0" applyFont="1" applyFill="1" applyBorder="1" applyAlignment="1">
      <alignment horizontal="left" vertical="center" indent="3"/>
    </xf>
    <xf numFmtId="0" fontId="11" fillId="6" borderId="4" xfId="0" applyFont="1" applyFill="1" applyBorder="1" applyAlignment="1">
      <alignment horizontal="left" vertical="center" indent="3"/>
    </xf>
    <xf numFmtId="0" fontId="11" fillId="6" borderId="5" xfId="0" applyFont="1" applyFill="1" applyBorder="1" applyAlignment="1">
      <alignment horizontal="left" vertical="center" indent="3"/>
    </xf>
    <xf numFmtId="166" fontId="11" fillId="6" borderId="51" xfId="1" applyNumberFormat="1" applyFont="1" applyFill="1" applyBorder="1" applyAlignment="1" applyProtection="1">
      <alignment horizontal="center" vertical="center"/>
      <protection locked="0"/>
    </xf>
    <xf numFmtId="166" fontId="11" fillId="6" borderId="53" xfId="1" applyNumberFormat="1" applyFont="1" applyFill="1" applyBorder="1" applyAlignment="1" applyProtection="1">
      <alignment horizontal="center" vertical="center"/>
      <protection locked="0"/>
    </xf>
    <xf numFmtId="0" fontId="11" fillId="6" borderId="36" xfId="0" applyFont="1" applyFill="1" applyBorder="1" applyAlignment="1">
      <alignment horizontal="left" vertical="center" indent="3"/>
    </xf>
    <xf numFmtId="0" fontId="11" fillId="6" borderId="14" xfId="0" applyFont="1" applyFill="1" applyBorder="1" applyAlignment="1">
      <alignment horizontal="left" vertical="center" indent="3"/>
    </xf>
    <xf numFmtId="0" fontId="11" fillId="6" borderId="8" xfId="0" applyFont="1" applyFill="1" applyBorder="1" applyAlignment="1">
      <alignment horizontal="left" vertical="center" indent="3"/>
    </xf>
    <xf numFmtId="44" fontId="11" fillId="6" borderId="55" xfId="1" applyFont="1" applyFill="1" applyBorder="1" applyAlignment="1" applyProtection="1">
      <alignment horizontal="center" vertical="center"/>
      <protection locked="0"/>
    </xf>
    <xf numFmtId="44" fontId="11" fillId="6" borderId="56" xfId="1" applyFont="1" applyFill="1" applyBorder="1" applyAlignment="1" applyProtection="1">
      <alignment horizontal="center" vertical="center"/>
      <protection locked="0"/>
    </xf>
    <xf numFmtId="0" fontId="15" fillId="11" borderId="52" xfId="0" applyFont="1" applyFill="1" applyBorder="1" applyAlignment="1">
      <alignment horizontal="left" vertical="center"/>
    </xf>
    <xf numFmtId="166" fontId="15" fillId="11" borderId="51" xfId="0" applyNumberFormat="1" applyFont="1" applyFill="1" applyBorder="1" applyAlignment="1" applyProtection="1">
      <alignment vertical="center"/>
      <protection locked="0"/>
    </xf>
    <xf numFmtId="166" fontId="15" fillId="11" borderId="53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center"/>
    </xf>
    <xf numFmtId="0" fontId="11" fillId="6" borderId="18" xfId="0" applyFont="1" applyFill="1" applyBorder="1" applyAlignment="1" applyProtection="1">
      <alignment horizontal="center"/>
      <protection locked="0"/>
    </xf>
    <xf numFmtId="0" fontId="12" fillId="12" borderId="18" xfId="0" applyFont="1" applyFill="1" applyBorder="1" applyAlignment="1">
      <alignment horizontal="center" vertical="center" wrapText="1"/>
    </xf>
    <xf numFmtId="0" fontId="12" fillId="12" borderId="21" xfId="0" applyFont="1" applyFill="1" applyBorder="1" applyAlignment="1">
      <alignment horizontal="center" vertical="center" wrapText="1"/>
    </xf>
    <xf numFmtId="0" fontId="23" fillId="12" borderId="18" xfId="0" applyFont="1" applyFill="1" applyBorder="1" applyAlignment="1">
      <alignment horizontal="center" vertical="center" wrapText="1"/>
    </xf>
    <xf numFmtId="0" fontId="23" fillId="12" borderId="19" xfId="0" applyFont="1" applyFill="1" applyBorder="1" applyAlignment="1">
      <alignment horizontal="center" vertical="center" wrapText="1"/>
    </xf>
    <xf numFmtId="0" fontId="23" fillId="12" borderId="21" xfId="0" applyFont="1" applyFill="1" applyBorder="1" applyAlignment="1">
      <alignment horizontal="center" vertical="center" wrapText="1"/>
    </xf>
    <xf numFmtId="0" fontId="23" fillId="12" borderId="22" xfId="0" applyFont="1" applyFill="1" applyBorder="1" applyAlignment="1">
      <alignment horizontal="center" vertical="center" wrapText="1"/>
    </xf>
    <xf numFmtId="0" fontId="13" fillId="6" borderId="57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right" vertical="center" wrapText="1"/>
    </xf>
    <xf numFmtId="0" fontId="11" fillId="6" borderId="28" xfId="0" applyFont="1" applyFill="1" applyBorder="1" applyAlignment="1" applyProtection="1">
      <alignment horizontal="left"/>
      <protection locked="0"/>
    </xf>
    <xf numFmtId="0" fontId="11" fillId="6" borderId="0" xfId="0" applyFont="1" applyFill="1" applyAlignment="1" applyProtection="1">
      <alignment horizontal="left"/>
      <protection locked="0"/>
    </xf>
    <xf numFmtId="0" fontId="11" fillId="6" borderId="29" xfId="0" applyFont="1" applyFill="1" applyBorder="1" applyAlignment="1" applyProtection="1">
      <alignment horizontal="left"/>
      <protection locked="0"/>
    </xf>
    <xf numFmtId="0" fontId="15" fillId="6" borderId="30" xfId="0" applyFont="1" applyFill="1" applyBorder="1" applyAlignment="1">
      <alignment horizontal="center" vertical="center" textRotation="90" wrapText="1"/>
    </xf>
    <xf numFmtId="0" fontId="15" fillId="6" borderId="34" xfId="0" applyFont="1" applyFill="1" applyBorder="1" applyAlignment="1">
      <alignment horizontal="center" vertical="center" textRotation="90" wrapText="1"/>
    </xf>
    <xf numFmtId="0" fontId="15" fillId="6" borderId="38" xfId="0" applyFont="1" applyFill="1" applyBorder="1" applyAlignment="1">
      <alignment horizontal="center" vertical="center" textRotation="90" wrapText="1"/>
    </xf>
    <xf numFmtId="0" fontId="11" fillId="6" borderId="31" xfId="0" applyFont="1" applyFill="1" applyBorder="1" applyAlignment="1" applyProtection="1">
      <alignment horizontal="left" vertical="top" wrapText="1"/>
      <protection locked="0"/>
    </xf>
    <xf numFmtId="0" fontId="11" fillId="6" borderId="32" xfId="0" applyFont="1" applyFill="1" applyBorder="1" applyAlignment="1" applyProtection="1">
      <alignment horizontal="left" vertical="top" wrapText="1"/>
      <protection locked="0"/>
    </xf>
    <xf numFmtId="0" fontId="11" fillId="6" borderId="33" xfId="0" applyFont="1" applyFill="1" applyBorder="1" applyAlignment="1" applyProtection="1">
      <alignment horizontal="left" vertical="top" wrapText="1"/>
      <protection locked="0"/>
    </xf>
    <xf numFmtId="0" fontId="11" fillId="6" borderId="36" xfId="0" applyFont="1" applyFill="1" applyBorder="1" applyAlignment="1" applyProtection="1">
      <alignment horizontal="left"/>
      <protection locked="0"/>
    </xf>
    <xf numFmtId="0" fontId="11" fillId="6" borderId="14" xfId="0" applyFont="1" applyFill="1" applyBorder="1" applyAlignment="1" applyProtection="1">
      <alignment horizontal="left"/>
      <protection locked="0"/>
    </xf>
    <xf numFmtId="0" fontId="11" fillId="6" borderId="14" xfId="0" applyFont="1" applyFill="1" applyBorder="1" applyAlignment="1">
      <alignment horizontal="left" vertical="center"/>
    </xf>
    <xf numFmtId="0" fontId="11" fillId="6" borderId="37" xfId="0" applyFont="1" applyFill="1" applyBorder="1" applyAlignment="1">
      <alignment horizontal="left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11" fillId="6" borderId="31" xfId="0" applyFont="1" applyFill="1" applyBorder="1" applyAlignment="1" applyProtection="1">
      <alignment horizontal="left" vertical="top"/>
      <protection locked="0"/>
    </xf>
    <xf numFmtId="0" fontId="11" fillId="6" borderId="32" xfId="0" applyFont="1" applyFill="1" applyBorder="1" applyAlignment="1" applyProtection="1">
      <alignment horizontal="left" vertical="top"/>
      <protection locked="0"/>
    </xf>
    <xf numFmtId="0" fontId="11" fillId="6" borderId="33" xfId="0" applyFont="1" applyFill="1" applyBorder="1" applyAlignment="1" applyProtection="1">
      <alignment horizontal="left" vertical="top"/>
      <protection locked="0"/>
    </xf>
    <xf numFmtId="0" fontId="11" fillId="6" borderId="39" xfId="0" applyFont="1" applyFill="1" applyBorder="1" applyAlignment="1" applyProtection="1">
      <alignment horizontal="left" vertical="top"/>
      <protection locked="0"/>
    </xf>
    <xf numFmtId="0" fontId="11" fillId="6" borderId="40" xfId="0" applyFont="1" applyFill="1" applyBorder="1" applyAlignment="1" applyProtection="1">
      <alignment horizontal="left" vertical="top"/>
      <protection locked="0"/>
    </xf>
    <xf numFmtId="0" fontId="11" fillId="6" borderId="41" xfId="0" applyFont="1" applyFill="1" applyBorder="1" applyAlignment="1" applyProtection="1">
      <alignment horizontal="left" vertical="top"/>
      <protection locked="0"/>
    </xf>
    <xf numFmtId="0" fontId="11" fillId="6" borderId="43" xfId="0" applyFont="1" applyFill="1" applyBorder="1" applyAlignment="1" applyProtection="1">
      <alignment horizontal="left" vertical="top"/>
      <protection locked="0"/>
    </xf>
    <xf numFmtId="0" fontId="11" fillId="6" borderId="15" xfId="0" applyFont="1" applyFill="1" applyBorder="1" applyAlignment="1" applyProtection="1">
      <alignment horizontal="left" vertical="top"/>
      <protection locked="0"/>
    </xf>
    <xf numFmtId="0" fontId="11" fillId="6" borderId="10" xfId="0" applyFont="1" applyFill="1" applyBorder="1" applyAlignment="1" applyProtection="1">
      <alignment horizontal="left" vertical="top"/>
      <protection locked="0"/>
    </xf>
    <xf numFmtId="0" fontId="11" fillId="6" borderId="0" xfId="0" applyFont="1" applyFill="1" applyAlignment="1" applyProtection="1">
      <alignment horizontal="left" vertical="top"/>
      <protection locked="0"/>
    </xf>
    <xf numFmtId="0" fontId="11" fillId="6" borderId="29" xfId="0" applyFont="1" applyFill="1" applyBorder="1" applyAlignment="1" applyProtection="1">
      <alignment horizontal="left" vertical="top"/>
      <protection locked="0"/>
    </xf>
    <xf numFmtId="0" fontId="11" fillId="6" borderId="31" xfId="0" applyFont="1" applyFill="1" applyBorder="1" applyAlignment="1">
      <alignment horizontal="left" vertical="center"/>
    </xf>
    <xf numFmtId="166" fontId="11" fillId="6" borderId="48" xfId="1" applyNumberFormat="1" applyFont="1" applyFill="1" applyBorder="1" applyAlignment="1" applyProtection="1">
      <alignment horizontal="center" vertical="center"/>
      <protection locked="0"/>
    </xf>
    <xf numFmtId="166" fontId="11" fillId="6" borderId="49" xfId="1" applyNumberFormat="1" applyFont="1" applyFill="1" applyBorder="1" applyAlignment="1" applyProtection="1">
      <alignment horizontal="center" vertical="center"/>
      <protection locked="0"/>
    </xf>
    <xf numFmtId="0" fontId="11" fillId="6" borderId="52" xfId="0" applyFont="1" applyFill="1" applyBorder="1" applyAlignment="1">
      <alignment horizontal="left" vertical="center" indent="2"/>
    </xf>
    <xf numFmtId="166" fontId="11" fillId="6" borderId="51" xfId="1" applyNumberFormat="1" applyFont="1" applyFill="1" applyBorder="1" applyAlignment="1" applyProtection="1">
      <alignment vertical="center"/>
      <protection locked="0"/>
    </xf>
    <xf numFmtId="166" fontId="11" fillId="6" borderId="53" xfId="1" applyNumberFormat="1" applyFont="1" applyFill="1" applyBorder="1" applyAlignment="1" applyProtection="1">
      <alignment vertical="center"/>
      <protection locked="0"/>
    </xf>
    <xf numFmtId="165" fontId="11" fillId="6" borderId="51" xfId="1" applyNumberFormat="1" applyFont="1" applyFill="1" applyBorder="1" applyAlignment="1" applyProtection="1">
      <alignment horizontal="center" vertical="center"/>
      <protection locked="0"/>
    </xf>
    <xf numFmtId="165" fontId="11" fillId="6" borderId="53" xfId="1" applyNumberFormat="1" applyFont="1" applyFill="1" applyBorder="1" applyAlignment="1" applyProtection="1">
      <alignment horizontal="center" vertical="center"/>
      <protection locked="0"/>
    </xf>
    <xf numFmtId="0" fontId="11" fillId="6" borderId="0" xfId="0" applyFont="1" applyFill="1" applyAlignment="1" applyProtection="1">
      <alignment horizontal="center"/>
      <protection locked="0"/>
    </xf>
  </cellXfs>
  <cellStyles count="2">
    <cellStyle name="Moneda" xfId="1" builtinId="4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605118</xdr:colOff>
      <xdr:row>2</xdr:row>
      <xdr:rowOff>22411</xdr:rowOff>
    </xdr:from>
    <xdr:to>
      <xdr:col>13</xdr:col>
      <xdr:colOff>533401</xdr:colOff>
      <xdr:row>29</xdr:row>
      <xdr:rowOff>22411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450DB0-0897-E705-B698-44050DD74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736" y="403411"/>
          <a:ext cx="3951194" cy="51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238123</xdr:colOff>
      <xdr:row>3</xdr:row>
      <xdr:rowOff>33618</xdr:rowOff>
    </xdr:from>
    <xdr:to>
      <xdr:col>14</xdr:col>
      <xdr:colOff>1759322</xdr:colOff>
      <xdr:row>3</xdr:row>
      <xdr:rowOff>212912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B98EFEE-43F6-4B9A-BC8D-8C998A34A0E0}"/>
            </a:ext>
          </a:extLst>
        </xdr:cNvPr>
        <xdr:cNvSpPr/>
      </xdr:nvSpPr>
      <xdr:spPr>
        <a:xfrm>
          <a:off x="8172448" y="1719543"/>
          <a:ext cx="4569199" cy="17929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ene-feb       mar-abr        may-jun         jul-ago        sep-</a:t>
          </a:r>
          <a:r>
            <a:rPr lang="en-US" sz="8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oct         nov-dic       </a:t>
          </a:r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Anual</a:t>
          </a:r>
        </a:p>
      </xdr:txBody>
    </xdr:sp>
    <xdr:clientData/>
  </xdr:twoCellAnchor>
  <xdr:twoCellAnchor editAs="oneCell">
    <xdr:from>
      <xdr:col>1</xdr:col>
      <xdr:colOff>257734</xdr:colOff>
      <xdr:row>1</xdr:row>
      <xdr:rowOff>67235</xdr:rowOff>
    </xdr:from>
    <xdr:to>
      <xdr:col>2</xdr:col>
      <xdr:colOff>717175</xdr:colOff>
      <xdr:row>2</xdr:row>
      <xdr:rowOff>927882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CE17DDE-DF45-4F97-86DE-48760243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09" y="276785"/>
          <a:ext cx="1221441" cy="1403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238123</xdr:colOff>
      <xdr:row>3</xdr:row>
      <xdr:rowOff>33618</xdr:rowOff>
    </xdr:from>
    <xdr:to>
      <xdr:col>14</xdr:col>
      <xdr:colOff>1759322</xdr:colOff>
      <xdr:row>3</xdr:row>
      <xdr:rowOff>212912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0DFFB37-C25E-4149-ADE8-B38415F0E5CE}"/>
            </a:ext>
          </a:extLst>
        </xdr:cNvPr>
        <xdr:cNvSpPr/>
      </xdr:nvSpPr>
      <xdr:spPr>
        <a:xfrm>
          <a:off x="8172448" y="1719543"/>
          <a:ext cx="4569199" cy="17929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ene-feb       mar-abr        may-jun         jul-ago        sep-</a:t>
          </a:r>
          <a:r>
            <a:rPr lang="en-US" sz="8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oct         nov-dic       </a:t>
          </a:r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Anual</a:t>
          </a:r>
        </a:p>
      </xdr:txBody>
    </xdr:sp>
    <xdr:clientData/>
  </xdr:twoCellAnchor>
  <xdr:twoCellAnchor editAs="oneCell">
    <xdr:from>
      <xdr:col>1</xdr:col>
      <xdr:colOff>257734</xdr:colOff>
      <xdr:row>1</xdr:row>
      <xdr:rowOff>67235</xdr:rowOff>
    </xdr:from>
    <xdr:to>
      <xdr:col>2</xdr:col>
      <xdr:colOff>717175</xdr:colOff>
      <xdr:row>2</xdr:row>
      <xdr:rowOff>927882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91F518C8-23B5-42E9-984F-B0DBC2973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09" y="276785"/>
          <a:ext cx="1221441" cy="1403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238123</xdr:colOff>
      <xdr:row>3</xdr:row>
      <xdr:rowOff>33618</xdr:rowOff>
    </xdr:from>
    <xdr:to>
      <xdr:col>14</xdr:col>
      <xdr:colOff>1759322</xdr:colOff>
      <xdr:row>3</xdr:row>
      <xdr:rowOff>212912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2F7A625-6D09-4FC0-BD8D-8B2621D1CA64}"/>
            </a:ext>
          </a:extLst>
        </xdr:cNvPr>
        <xdr:cNvSpPr/>
      </xdr:nvSpPr>
      <xdr:spPr>
        <a:xfrm>
          <a:off x="8172448" y="1719543"/>
          <a:ext cx="4569199" cy="17929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ene-feb       mar-abr        may-jun         jul-ago        sep-</a:t>
          </a:r>
          <a:r>
            <a:rPr lang="en-US" sz="8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oct         nov-dic       </a:t>
          </a:r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Anual</a:t>
          </a:r>
        </a:p>
      </xdr:txBody>
    </xdr:sp>
    <xdr:clientData/>
  </xdr:twoCellAnchor>
  <xdr:twoCellAnchor editAs="oneCell">
    <xdr:from>
      <xdr:col>1</xdr:col>
      <xdr:colOff>257734</xdr:colOff>
      <xdr:row>1</xdr:row>
      <xdr:rowOff>67235</xdr:rowOff>
    </xdr:from>
    <xdr:to>
      <xdr:col>2</xdr:col>
      <xdr:colOff>717175</xdr:colOff>
      <xdr:row>2</xdr:row>
      <xdr:rowOff>927882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21CF29EC-9BA6-4756-A7D4-2FFE8A785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09" y="276785"/>
          <a:ext cx="1221441" cy="1403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238123</xdr:colOff>
      <xdr:row>3</xdr:row>
      <xdr:rowOff>33618</xdr:rowOff>
    </xdr:from>
    <xdr:to>
      <xdr:col>14</xdr:col>
      <xdr:colOff>1759322</xdr:colOff>
      <xdr:row>3</xdr:row>
      <xdr:rowOff>212912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40A4B44-C812-48D1-AE16-A17E9116F590}"/>
            </a:ext>
          </a:extLst>
        </xdr:cNvPr>
        <xdr:cNvSpPr/>
      </xdr:nvSpPr>
      <xdr:spPr>
        <a:xfrm>
          <a:off x="8172448" y="1719543"/>
          <a:ext cx="4569199" cy="17929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ene-feb       mar-abr        may-jun         jul-ago        sep-</a:t>
          </a:r>
          <a:r>
            <a:rPr lang="en-US" sz="8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oct         nov-dic       </a:t>
          </a:r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Anual</a:t>
          </a:r>
        </a:p>
      </xdr:txBody>
    </xdr:sp>
    <xdr:clientData/>
  </xdr:twoCellAnchor>
  <xdr:twoCellAnchor editAs="oneCell">
    <xdr:from>
      <xdr:col>1</xdr:col>
      <xdr:colOff>257734</xdr:colOff>
      <xdr:row>1</xdr:row>
      <xdr:rowOff>67235</xdr:rowOff>
    </xdr:from>
    <xdr:to>
      <xdr:col>2</xdr:col>
      <xdr:colOff>717175</xdr:colOff>
      <xdr:row>2</xdr:row>
      <xdr:rowOff>927882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E60EDB5-B1C5-4CFC-9ACA-9C3756595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09" y="276785"/>
          <a:ext cx="1221441" cy="1403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238123</xdr:colOff>
      <xdr:row>3</xdr:row>
      <xdr:rowOff>33618</xdr:rowOff>
    </xdr:from>
    <xdr:to>
      <xdr:col>14</xdr:col>
      <xdr:colOff>1759322</xdr:colOff>
      <xdr:row>3</xdr:row>
      <xdr:rowOff>212912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4D53095-5142-4A8E-9EBB-E84C2A55B91D}"/>
            </a:ext>
          </a:extLst>
        </xdr:cNvPr>
        <xdr:cNvSpPr/>
      </xdr:nvSpPr>
      <xdr:spPr>
        <a:xfrm>
          <a:off x="8172448" y="1719543"/>
          <a:ext cx="4569199" cy="17929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ene-feb       mar-abr        may-jun         jul-ago        sep-</a:t>
          </a:r>
          <a:r>
            <a:rPr lang="en-US" sz="8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oct         nov-dic       </a:t>
          </a:r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Anual</a:t>
          </a:r>
        </a:p>
      </xdr:txBody>
    </xdr:sp>
    <xdr:clientData/>
  </xdr:twoCellAnchor>
  <xdr:twoCellAnchor editAs="oneCell">
    <xdr:from>
      <xdr:col>1</xdr:col>
      <xdr:colOff>257734</xdr:colOff>
      <xdr:row>1</xdr:row>
      <xdr:rowOff>67235</xdr:rowOff>
    </xdr:from>
    <xdr:to>
      <xdr:col>2</xdr:col>
      <xdr:colOff>717175</xdr:colOff>
      <xdr:row>2</xdr:row>
      <xdr:rowOff>927882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82E19CDF-8C5A-4535-B30E-803558352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09" y="276785"/>
          <a:ext cx="1221441" cy="1403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238123</xdr:colOff>
      <xdr:row>3</xdr:row>
      <xdr:rowOff>33618</xdr:rowOff>
    </xdr:from>
    <xdr:to>
      <xdr:col>14</xdr:col>
      <xdr:colOff>1759322</xdr:colOff>
      <xdr:row>3</xdr:row>
      <xdr:rowOff>212912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EADACAA-612D-4308-A1C6-05BCF112BC20}"/>
            </a:ext>
          </a:extLst>
        </xdr:cNvPr>
        <xdr:cNvSpPr/>
      </xdr:nvSpPr>
      <xdr:spPr>
        <a:xfrm>
          <a:off x="8172448" y="1719543"/>
          <a:ext cx="4569199" cy="17929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ene-feb       mar-abr        may-jun         jul-ago        sep-</a:t>
          </a:r>
          <a:r>
            <a:rPr lang="en-US" sz="8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oct         nov-dic       </a:t>
          </a:r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Anual</a:t>
          </a:r>
        </a:p>
      </xdr:txBody>
    </xdr:sp>
    <xdr:clientData/>
  </xdr:twoCellAnchor>
  <xdr:twoCellAnchor editAs="oneCell">
    <xdr:from>
      <xdr:col>1</xdr:col>
      <xdr:colOff>257734</xdr:colOff>
      <xdr:row>1</xdr:row>
      <xdr:rowOff>67235</xdr:rowOff>
    </xdr:from>
    <xdr:to>
      <xdr:col>2</xdr:col>
      <xdr:colOff>717175</xdr:colOff>
      <xdr:row>2</xdr:row>
      <xdr:rowOff>927882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11BCEBEF-2495-403F-84A7-A9075E1E3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69" y="280147"/>
          <a:ext cx="1221441" cy="1398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238123</xdr:colOff>
      <xdr:row>3</xdr:row>
      <xdr:rowOff>33618</xdr:rowOff>
    </xdr:from>
    <xdr:to>
      <xdr:col>14</xdr:col>
      <xdr:colOff>1759322</xdr:colOff>
      <xdr:row>3</xdr:row>
      <xdr:rowOff>212912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114C2BF-A182-45AC-B42D-C934D1BB334B}"/>
            </a:ext>
          </a:extLst>
        </xdr:cNvPr>
        <xdr:cNvSpPr/>
      </xdr:nvSpPr>
      <xdr:spPr>
        <a:xfrm>
          <a:off x="8172448" y="1719543"/>
          <a:ext cx="4569199" cy="17929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ene-feb       mar-abr        may-jun         jul-ago        sep-</a:t>
          </a:r>
          <a:r>
            <a:rPr lang="en-US" sz="8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oct         nov-dic       </a:t>
          </a:r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Anual</a:t>
          </a:r>
        </a:p>
      </xdr:txBody>
    </xdr:sp>
    <xdr:clientData/>
  </xdr:twoCellAnchor>
  <xdr:twoCellAnchor editAs="oneCell">
    <xdr:from>
      <xdr:col>1</xdr:col>
      <xdr:colOff>257734</xdr:colOff>
      <xdr:row>1</xdr:row>
      <xdr:rowOff>67235</xdr:rowOff>
    </xdr:from>
    <xdr:to>
      <xdr:col>2</xdr:col>
      <xdr:colOff>717175</xdr:colOff>
      <xdr:row>2</xdr:row>
      <xdr:rowOff>927882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F4FBB73E-B5FA-45FA-B137-45C67F101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09" y="276785"/>
          <a:ext cx="1221441" cy="1403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06"/>
  <sheetViews>
    <sheetView topLeftCell="A84" workbookViewId="0">
      <selection activeCell="K20" sqref="K20"/>
    </sheetView>
  </sheetViews>
  <sheetFormatPr baseColWidth="10" defaultColWidth="9.28515625" defaultRowHeight="15" outlineLevelRow="2" x14ac:dyDescent="0.25"/>
  <cols>
    <col min="3" max="3" width="59.85546875" bestFit="1" customWidth="1"/>
    <col min="9" max="9" width="12.7109375" bestFit="1" customWidth="1"/>
    <col min="10" max="10" width="15.28515625" bestFit="1" customWidth="1"/>
    <col min="11" max="11" width="17.42578125" bestFit="1" customWidth="1"/>
  </cols>
  <sheetData>
    <row r="1" spans="1:11" collapsed="1" x14ac:dyDescent="0.25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30" customHeight="1" collapsed="1" x14ac:dyDescent="0.25">
      <c r="A2" s="121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collapsed="1" x14ac:dyDescent="0.25">
      <c r="A3" s="118" t="s">
        <v>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collapsed="1" x14ac:dyDescent="0.25">
      <c r="A4" s="118" t="s">
        <v>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collapsed="1" x14ac:dyDescent="0.25">
      <c r="A5" s="118" t="s">
        <v>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</row>
    <row r="6" spans="1:11" collapsed="1" x14ac:dyDescent="0.25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</row>
    <row r="7" spans="1:11" collapsed="1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</row>
    <row r="8" spans="1:11" ht="45" collapsed="1" x14ac:dyDescent="0.25">
      <c r="A8" s="1" t="s">
        <v>4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  <c r="I8" s="1" t="s">
        <v>12</v>
      </c>
      <c r="J8" s="1" t="s">
        <v>13</v>
      </c>
      <c r="K8" s="1" t="s">
        <v>14</v>
      </c>
    </row>
    <row r="9" spans="1:11" collapsed="1" x14ac:dyDescent="0.25">
      <c r="A9" s="2" t="s">
        <v>15</v>
      </c>
      <c r="B9" s="2"/>
      <c r="C9" s="2"/>
      <c r="D9" s="2"/>
      <c r="E9" s="2"/>
      <c r="F9" s="2"/>
      <c r="G9" s="2"/>
      <c r="H9" s="3">
        <v>0</v>
      </c>
      <c r="I9" s="3">
        <v>0</v>
      </c>
      <c r="J9" s="3">
        <v>3482510.85</v>
      </c>
      <c r="K9" s="3">
        <v>-3482510.85</v>
      </c>
    </row>
    <row r="10" spans="1:11" hidden="1" outlineLevel="1" x14ac:dyDescent="0.25">
      <c r="A10" s="2" t="s">
        <v>16</v>
      </c>
      <c r="B10" s="2"/>
      <c r="C10" s="2"/>
      <c r="D10" s="2"/>
      <c r="E10" s="2"/>
      <c r="F10" s="2"/>
      <c r="G10" s="2"/>
      <c r="H10" s="3">
        <v>0</v>
      </c>
      <c r="I10" s="3">
        <v>0</v>
      </c>
      <c r="J10" s="3">
        <v>3482510.85</v>
      </c>
      <c r="K10" s="3">
        <v>-3482510.85</v>
      </c>
    </row>
    <row r="11" spans="1:11" hidden="1" outlineLevel="2" x14ac:dyDescent="0.25">
      <c r="A11" s="4" t="s">
        <v>17</v>
      </c>
      <c r="B11" s="4" t="s">
        <v>18</v>
      </c>
      <c r="C11" s="4" t="s">
        <v>19</v>
      </c>
      <c r="D11" s="4" t="s">
        <v>20</v>
      </c>
      <c r="E11" s="4" t="s">
        <v>21</v>
      </c>
      <c r="F11" s="4" t="s">
        <v>22</v>
      </c>
      <c r="G11" s="5" t="s">
        <v>23</v>
      </c>
      <c r="H11" s="6"/>
      <c r="I11" s="6">
        <v>0</v>
      </c>
      <c r="J11" s="6">
        <v>1735167.42</v>
      </c>
      <c r="K11" s="6">
        <v>-1735167.42</v>
      </c>
    </row>
    <row r="12" spans="1:11" hidden="1" outlineLevel="2" x14ac:dyDescent="0.25">
      <c r="A12" s="4" t="s">
        <v>17</v>
      </c>
      <c r="B12" s="4" t="s">
        <v>18</v>
      </c>
      <c r="C12" s="4" t="s">
        <v>19</v>
      </c>
      <c r="D12" s="4" t="s">
        <v>20</v>
      </c>
      <c r="E12" s="4" t="s">
        <v>21</v>
      </c>
      <c r="F12" s="4" t="s">
        <v>24</v>
      </c>
      <c r="G12" s="5" t="s">
        <v>25</v>
      </c>
      <c r="H12" s="6"/>
      <c r="I12" s="6">
        <v>0</v>
      </c>
      <c r="J12" s="6">
        <v>1747343.43</v>
      </c>
      <c r="K12" s="6">
        <v>-3482510.85</v>
      </c>
    </row>
    <row r="13" spans="1:11" collapsed="1" x14ac:dyDescent="0.25">
      <c r="A13" s="2" t="s">
        <v>26</v>
      </c>
      <c r="B13" s="2"/>
      <c r="C13" s="2"/>
      <c r="D13" s="2"/>
      <c r="E13" s="2"/>
      <c r="F13" s="2"/>
      <c r="G13" s="2"/>
      <c r="H13" s="3">
        <v>0</v>
      </c>
      <c r="I13" s="3">
        <v>0</v>
      </c>
      <c r="J13" s="3">
        <v>11472300</v>
      </c>
      <c r="K13" s="3">
        <v>-11472300</v>
      </c>
    </row>
    <row r="14" spans="1:11" hidden="1" outlineLevel="1" x14ac:dyDescent="0.25">
      <c r="A14" s="2" t="s">
        <v>27</v>
      </c>
      <c r="B14" s="2"/>
      <c r="C14" s="2"/>
      <c r="D14" s="2"/>
      <c r="E14" s="2"/>
      <c r="F14" s="2"/>
      <c r="G14" s="2"/>
      <c r="H14" s="3">
        <v>0</v>
      </c>
      <c r="I14" s="3">
        <v>0</v>
      </c>
      <c r="J14" s="3">
        <v>11472300</v>
      </c>
      <c r="K14" s="3">
        <v>-11472300</v>
      </c>
    </row>
    <row r="15" spans="1:11" hidden="1" outlineLevel="2" x14ac:dyDescent="0.25">
      <c r="A15" s="4" t="s">
        <v>28</v>
      </c>
      <c r="B15" s="4" t="s">
        <v>18</v>
      </c>
      <c r="C15" s="4" t="s">
        <v>29</v>
      </c>
      <c r="D15" s="4" t="s">
        <v>30</v>
      </c>
      <c r="E15" s="4" t="s">
        <v>31</v>
      </c>
      <c r="F15" s="4" t="s">
        <v>32</v>
      </c>
      <c r="G15" s="5" t="s">
        <v>23</v>
      </c>
      <c r="H15" s="6"/>
      <c r="I15" s="6">
        <v>0</v>
      </c>
      <c r="J15" s="6">
        <v>11472300</v>
      </c>
      <c r="K15" s="6">
        <v>-11472300</v>
      </c>
    </row>
    <row r="16" spans="1:11" collapsed="1" x14ac:dyDescent="0.25">
      <c r="A16" s="2" t="s">
        <v>33</v>
      </c>
      <c r="B16" s="2"/>
      <c r="C16" s="2"/>
      <c r="D16" s="2"/>
      <c r="E16" s="2"/>
      <c r="F16" s="2"/>
      <c r="G16" s="2"/>
      <c r="H16" s="3">
        <v>0</v>
      </c>
      <c r="I16" s="3">
        <v>0</v>
      </c>
      <c r="J16" s="3">
        <v>26703997.440000001</v>
      </c>
      <c r="K16" s="3">
        <v>-26703997.440000001</v>
      </c>
    </row>
    <row r="17" spans="1:11" hidden="1" outlineLevel="1" x14ac:dyDescent="0.25">
      <c r="A17" s="2" t="s">
        <v>16</v>
      </c>
      <c r="B17" s="2"/>
      <c r="C17" s="2"/>
      <c r="D17" s="2"/>
      <c r="E17" s="2"/>
      <c r="F17" s="2"/>
      <c r="G17" s="2"/>
      <c r="H17" s="3">
        <v>0</v>
      </c>
      <c r="I17" s="3">
        <v>0</v>
      </c>
      <c r="J17" s="3">
        <v>26703997.440000001</v>
      </c>
      <c r="K17" s="3">
        <v>-26703997.440000001</v>
      </c>
    </row>
    <row r="18" spans="1:11" hidden="1" outlineLevel="2" x14ac:dyDescent="0.25">
      <c r="A18" s="4" t="s">
        <v>34</v>
      </c>
      <c r="B18" s="4" t="s">
        <v>18</v>
      </c>
      <c r="C18" s="4" t="s">
        <v>35</v>
      </c>
      <c r="D18" s="4" t="s">
        <v>20</v>
      </c>
      <c r="E18" s="4" t="s">
        <v>21</v>
      </c>
      <c r="F18" s="4" t="s">
        <v>36</v>
      </c>
      <c r="G18" s="5" t="s">
        <v>37</v>
      </c>
      <c r="H18" s="6"/>
      <c r="I18" s="6">
        <v>0</v>
      </c>
      <c r="J18" s="6">
        <v>26703997.440000001</v>
      </c>
      <c r="K18" s="6">
        <v>-26703997.440000001</v>
      </c>
    </row>
    <row r="19" spans="1:11" collapsed="1" x14ac:dyDescent="0.25">
      <c r="A19" s="2" t="s">
        <v>38</v>
      </c>
      <c r="B19" s="2"/>
      <c r="C19" s="2"/>
      <c r="D19" s="2"/>
      <c r="E19" s="2"/>
      <c r="F19" s="2"/>
      <c r="G19" s="2"/>
      <c r="H19" s="3">
        <v>0</v>
      </c>
      <c r="I19" s="3">
        <v>0</v>
      </c>
      <c r="J19" s="3">
        <v>4351164.3499999996</v>
      </c>
      <c r="K19" s="3">
        <v>-4351164.3499999996</v>
      </c>
    </row>
    <row r="20" spans="1:11" hidden="1" outlineLevel="1" x14ac:dyDescent="0.25">
      <c r="A20" s="2" t="s">
        <v>16</v>
      </c>
      <c r="B20" s="2"/>
      <c r="C20" s="2"/>
      <c r="D20" s="2"/>
      <c r="E20" s="2"/>
      <c r="F20" s="2"/>
      <c r="G20" s="2"/>
      <c r="H20" s="3">
        <v>0</v>
      </c>
      <c r="I20" s="3">
        <v>0</v>
      </c>
      <c r="J20" s="3">
        <v>4351164.3499999996</v>
      </c>
      <c r="K20" s="3">
        <v>-4351164.3499999996</v>
      </c>
    </row>
    <row r="21" spans="1:11" hidden="1" outlineLevel="2" x14ac:dyDescent="0.25">
      <c r="A21" s="4" t="s">
        <v>39</v>
      </c>
      <c r="B21" s="4" t="s">
        <v>18</v>
      </c>
      <c r="C21" s="4" t="s">
        <v>40</v>
      </c>
      <c r="D21" s="4" t="s">
        <v>20</v>
      </c>
      <c r="E21" s="4" t="s">
        <v>21</v>
      </c>
      <c r="F21" s="4" t="s">
        <v>41</v>
      </c>
      <c r="G21" s="5" t="s">
        <v>23</v>
      </c>
      <c r="H21" s="6"/>
      <c r="I21" s="6">
        <v>0</v>
      </c>
      <c r="J21" s="6">
        <v>2167975.62</v>
      </c>
      <c r="K21" s="6">
        <v>-2167975.62</v>
      </c>
    </row>
    <row r="22" spans="1:11" hidden="1" outlineLevel="2" x14ac:dyDescent="0.25">
      <c r="A22" s="4" t="s">
        <v>39</v>
      </c>
      <c r="B22" s="4" t="s">
        <v>18</v>
      </c>
      <c r="C22" s="4" t="s">
        <v>40</v>
      </c>
      <c r="D22" s="4" t="s">
        <v>20</v>
      </c>
      <c r="E22" s="4" t="s">
        <v>21</v>
      </c>
      <c r="F22" s="4" t="s">
        <v>42</v>
      </c>
      <c r="G22" s="5" t="s">
        <v>25</v>
      </c>
      <c r="H22" s="6"/>
      <c r="I22" s="6">
        <v>0</v>
      </c>
      <c r="J22" s="6">
        <v>2183188.73</v>
      </c>
      <c r="K22" s="6">
        <v>-4351164.3499999996</v>
      </c>
    </row>
    <row r="23" spans="1:11" collapsed="1" x14ac:dyDescent="0.25">
      <c r="A23" s="2" t="s">
        <v>43</v>
      </c>
      <c r="B23" s="2"/>
      <c r="C23" s="2"/>
      <c r="D23" s="2"/>
      <c r="E23" s="2"/>
      <c r="F23" s="2"/>
      <c r="G23" s="2"/>
      <c r="H23" s="3">
        <v>0</v>
      </c>
      <c r="I23" s="3">
        <v>0</v>
      </c>
      <c r="J23" s="3">
        <v>8469770.4000000004</v>
      </c>
      <c r="K23" s="3">
        <v>-8469770.4000000004</v>
      </c>
    </row>
    <row r="24" spans="1:11" hidden="1" outlineLevel="1" x14ac:dyDescent="0.25">
      <c r="A24" s="2" t="s">
        <v>27</v>
      </c>
      <c r="B24" s="2"/>
      <c r="C24" s="2"/>
      <c r="D24" s="2"/>
      <c r="E24" s="2"/>
      <c r="F24" s="2"/>
      <c r="G24" s="2"/>
      <c r="H24" s="3">
        <v>0</v>
      </c>
      <c r="I24" s="3">
        <v>0</v>
      </c>
      <c r="J24" s="3">
        <v>8469770.4000000004</v>
      </c>
      <c r="K24" s="3">
        <v>-8469770.4000000004</v>
      </c>
    </row>
    <row r="25" spans="1:11" hidden="1" outlineLevel="2" x14ac:dyDescent="0.25">
      <c r="A25" s="4" t="s">
        <v>44</v>
      </c>
      <c r="B25" s="4" t="s">
        <v>18</v>
      </c>
      <c r="C25" s="4" t="s">
        <v>45</v>
      </c>
      <c r="D25" s="4" t="s">
        <v>30</v>
      </c>
      <c r="E25" s="4" t="s">
        <v>31</v>
      </c>
      <c r="F25" s="4" t="s">
        <v>46</v>
      </c>
      <c r="G25" s="5" t="s">
        <v>23</v>
      </c>
      <c r="H25" s="6"/>
      <c r="I25" s="6">
        <v>0</v>
      </c>
      <c r="J25" s="6">
        <v>4239831.5999999996</v>
      </c>
      <c r="K25" s="6">
        <v>-4239831.5999999996</v>
      </c>
    </row>
    <row r="26" spans="1:11" hidden="1" outlineLevel="2" x14ac:dyDescent="0.25">
      <c r="A26" s="4" t="s">
        <v>44</v>
      </c>
      <c r="B26" s="4" t="s">
        <v>18</v>
      </c>
      <c r="C26" s="4" t="s">
        <v>45</v>
      </c>
      <c r="D26" s="4" t="s">
        <v>30</v>
      </c>
      <c r="E26" s="4" t="s">
        <v>31</v>
      </c>
      <c r="F26" s="4" t="s">
        <v>47</v>
      </c>
      <c r="G26" s="5" t="s">
        <v>48</v>
      </c>
      <c r="H26" s="6"/>
      <c r="I26" s="6">
        <v>0</v>
      </c>
      <c r="J26" s="6">
        <v>4229938.8</v>
      </c>
      <c r="K26" s="6">
        <v>-8469770.4000000004</v>
      </c>
    </row>
    <row r="27" spans="1:11" collapsed="1" x14ac:dyDescent="0.25">
      <c r="A27" s="2" t="s">
        <v>49</v>
      </c>
      <c r="B27" s="2"/>
      <c r="C27" s="2"/>
      <c r="D27" s="2"/>
      <c r="E27" s="2"/>
      <c r="F27" s="2"/>
      <c r="G27" s="2"/>
      <c r="H27" s="3">
        <v>0</v>
      </c>
      <c r="I27" s="3">
        <v>83498208.590000004</v>
      </c>
      <c r="J27" s="3">
        <v>167968989.96000001</v>
      </c>
      <c r="K27" s="3">
        <v>-84470781.370000005</v>
      </c>
    </row>
    <row r="28" spans="1:11" hidden="1" outlineLevel="1" x14ac:dyDescent="0.25">
      <c r="A28" s="2" t="s">
        <v>27</v>
      </c>
      <c r="B28" s="2"/>
      <c r="C28" s="2"/>
      <c r="D28" s="2"/>
      <c r="E28" s="2"/>
      <c r="F28" s="2"/>
      <c r="G28" s="2"/>
      <c r="H28" s="3">
        <v>0</v>
      </c>
      <c r="I28" s="3">
        <v>0</v>
      </c>
      <c r="J28" s="3">
        <v>167968989.96000001</v>
      </c>
      <c r="K28" s="3">
        <v>-167968989.96000001</v>
      </c>
    </row>
    <row r="29" spans="1:11" hidden="1" outlineLevel="2" x14ac:dyDescent="0.25">
      <c r="A29" s="4" t="s">
        <v>50</v>
      </c>
      <c r="B29" s="4" t="s">
        <v>18</v>
      </c>
      <c r="C29" s="4" t="s">
        <v>51</v>
      </c>
      <c r="D29" s="4" t="s">
        <v>30</v>
      </c>
      <c r="E29" s="4" t="s">
        <v>31</v>
      </c>
      <c r="F29" s="4" t="s">
        <v>52</v>
      </c>
      <c r="G29" s="5" t="s">
        <v>25</v>
      </c>
      <c r="H29" s="6"/>
      <c r="I29" s="6">
        <v>0</v>
      </c>
      <c r="J29" s="6">
        <v>84470781.370000005</v>
      </c>
      <c r="K29" s="6">
        <v>-84470781.370000005</v>
      </c>
    </row>
    <row r="30" spans="1:11" hidden="1" outlineLevel="2" x14ac:dyDescent="0.25">
      <c r="A30" s="4" t="s">
        <v>50</v>
      </c>
      <c r="B30" s="4" t="s">
        <v>18</v>
      </c>
      <c r="C30" s="4" t="s">
        <v>51</v>
      </c>
      <c r="D30" s="4" t="s">
        <v>30</v>
      </c>
      <c r="E30" s="4" t="s">
        <v>31</v>
      </c>
      <c r="F30" s="4" t="s">
        <v>53</v>
      </c>
      <c r="G30" s="5" t="s">
        <v>48</v>
      </c>
      <c r="H30" s="6"/>
      <c r="I30" s="6">
        <v>0</v>
      </c>
      <c r="J30" s="6">
        <v>83498208.590000004</v>
      </c>
      <c r="K30" s="6">
        <v>-167968989.96000001</v>
      </c>
    </row>
    <row r="31" spans="1:11" hidden="1" outlineLevel="1" x14ac:dyDescent="0.25">
      <c r="A31" s="2" t="s">
        <v>54</v>
      </c>
      <c r="B31" s="2"/>
      <c r="C31" s="2"/>
      <c r="D31" s="2"/>
      <c r="E31" s="2"/>
      <c r="F31" s="2"/>
      <c r="G31" s="2"/>
      <c r="H31" s="3">
        <v>0</v>
      </c>
      <c r="I31" s="3">
        <v>83498208.590000004</v>
      </c>
      <c r="J31" s="3">
        <v>0</v>
      </c>
      <c r="K31" s="3">
        <v>83498208.590000004</v>
      </c>
    </row>
    <row r="32" spans="1:11" hidden="1" outlineLevel="2" x14ac:dyDescent="0.25">
      <c r="A32" s="4" t="s">
        <v>50</v>
      </c>
      <c r="B32" s="4" t="s">
        <v>18</v>
      </c>
      <c r="C32" s="4" t="s">
        <v>51</v>
      </c>
      <c r="D32" s="4" t="s">
        <v>55</v>
      </c>
      <c r="E32" s="4" t="s">
        <v>56</v>
      </c>
      <c r="F32" s="4" t="s">
        <v>57</v>
      </c>
      <c r="G32" s="5" t="s">
        <v>48</v>
      </c>
      <c r="H32" s="6"/>
      <c r="I32" s="6">
        <v>83498208.590000004</v>
      </c>
      <c r="J32" s="6">
        <v>0</v>
      </c>
      <c r="K32" s="6">
        <v>83498208.590000004</v>
      </c>
    </row>
    <row r="33" spans="1:11" collapsed="1" x14ac:dyDescent="0.25">
      <c r="A33" s="2" t="s">
        <v>58</v>
      </c>
      <c r="B33" s="2"/>
      <c r="C33" s="2"/>
      <c r="D33" s="2"/>
      <c r="E33" s="2"/>
      <c r="F33" s="2"/>
      <c r="G33" s="2"/>
      <c r="H33" s="3">
        <v>0</v>
      </c>
      <c r="I33" s="3">
        <v>0</v>
      </c>
      <c r="J33" s="3">
        <v>7483347</v>
      </c>
      <c r="K33" s="3">
        <v>-7483347</v>
      </c>
    </row>
    <row r="34" spans="1:11" hidden="1" outlineLevel="1" x14ac:dyDescent="0.25">
      <c r="A34" s="2" t="s">
        <v>27</v>
      </c>
      <c r="B34" s="2"/>
      <c r="C34" s="2"/>
      <c r="D34" s="2"/>
      <c r="E34" s="2"/>
      <c r="F34" s="2"/>
      <c r="G34" s="2"/>
      <c r="H34" s="3">
        <v>0</v>
      </c>
      <c r="I34" s="3">
        <v>0</v>
      </c>
      <c r="J34" s="3">
        <v>7483347</v>
      </c>
      <c r="K34" s="3">
        <v>-7483347</v>
      </c>
    </row>
    <row r="35" spans="1:11" hidden="1" outlineLevel="2" x14ac:dyDescent="0.25">
      <c r="A35" s="4" t="s">
        <v>59</v>
      </c>
      <c r="B35" s="4" t="s">
        <v>18</v>
      </c>
      <c r="C35" s="4" t="s">
        <v>60</v>
      </c>
      <c r="D35" s="4" t="s">
        <v>30</v>
      </c>
      <c r="E35" s="4" t="s">
        <v>31</v>
      </c>
      <c r="F35" s="4" t="s">
        <v>61</v>
      </c>
      <c r="G35" s="5" t="s">
        <v>23</v>
      </c>
      <c r="H35" s="6"/>
      <c r="I35" s="6">
        <v>0</v>
      </c>
      <c r="J35" s="6">
        <v>3934620</v>
      </c>
      <c r="K35" s="6">
        <v>-3934620</v>
      </c>
    </row>
    <row r="36" spans="1:11" hidden="1" outlineLevel="2" x14ac:dyDescent="0.25">
      <c r="A36" s="4" t="s">
        <v>59</v>
      </c>
      <c r="B36" s="4" t="s">
        <v>18</v>
      </c>
      <c r="C36" s="4" t="s">
        <v>60</v>
      </c>
      <c r="D36" s="4" t="s">
        <v>30</v>
      </c>
      <c r="E36" s="4" t="s">
        <v>31</v>
      </c>
      <c r="F36" s="4" t="s">
        <v>62</v>
      </c>
      <c r="G36" s="5" t="s">
        <v>23</v>
      </c>
      <c r="H36" s="6"/>
      <c r="I36" s="6">
        <v>0</v>
      </c>
      <c r="J36" s="6">
        <v>3548727</v>
      </c>
      <c r="K36" s="6">
        <v>-7483347</v>
      </c>
    </row>
    <row r="37" spans="1:11" collapsed="1" x14ac:dyDescent="0.25">
      <c r="A37" s="2" t="s">
        <v>63</v>
      </c>
      <c r="B37" s="2"/>
      <c r="C37" s="2"/>
      <c r="D37" s="2"/>
      <c r="E37" s="2"/>
      <c r="F37" s="2"/>
      <c r="G37" s="2"/>
      <c r="H37" s="3">
        <v>0</v>
      </c>
      <c r="I37" s="3">
        <v>0</v>
      </c>
      <c r="J37" s="3">
        <v>92071160.359999999</v>
      </c>
      <c r="K37" s="3">
        <v>-92071160.359999999</v>
      </c>
    </row>
    <row r="38" spans="1:11" hidden="1" outlineLevel="1" x14ac:dyDescent="0.25">
      <c r="A38" s="2" t="s">
        <v>27</v>
      </c>
      <c r="B38" s="2"/>
      <c r="C38" s="2"/>
      <c r="D38" s="2"/>
      <c r="E38" s="2"/>
      <c r="F38" s="2"/>
      <c r="G38" s="2"/>
      <c r="H38" s="3">
        <v>0</v>
      </c>
      <c r="I38" s="3">
        <v>0</v>
      </c>
      <c r="J38" s="3">
        <v>37454140.159999996</v>
      </c>
      <c r="K38" s="3">
        <v>-37454140.159999996</v>
      </c>
    </row>
    <row r="39" spans="1:11" hidden="1" outlineLevel="2" x14ac:dyDescent="0.25">
      <c r="A39" s="4" t="s">
        <v>64</v>
      </c>
      <c r="B39" s="4" t="s">
        <v>18</v>
      </c>
      <c r="C39" s="4" t="s">
        <v>65</v>
      </c>
      <c r="D39" s="4" t="s">
        <v>30</v>
      </c>
      <c r="E39" s="4" t="s">
        <v>31</v>
      </c>
      <c r="F39" s="4" t="s">
        <v>66</v>
      </c>
      <c r="G39" s="5" t="s">
        <v>23</v>
      </c>
      <c r="H39" s="6"/>
      <c r="I39" s="6">
        <v>0</v>
      </c>
      <c r="J39" s="6">
        <v>5901930</v>
      </c>
      <c r="K39" s="6">
        <v>-5901930</v>
      </c>
    </row>
    <row r="40" spans="1:11" hidden="1" outlineLevel="2" x14ac:dyDescent="0.25">
      <c r="A40" s="4" t="s">
        <v>64</v>
      </c>
      <c r="B40" s="4" t="s">
        <v>18</v>
      </c>
      <c r="C40" s="4" t="s">
        <v>65</v>
      </c>
      <c r="D40" s="4" t="s">
        <v>30</v>
      </c>
      <c r="E40" s="4" t="s">
        <v>31</v>
      </c>
      <c r="F40" s="4" t="s">
        <v>67</v>
      </c>
      <c r="G40" s="5" t="s">
        <v>48</v>
      </c>
      <c r="H40" s="6"/>
      <c r="I40" s="6">
        <v>0</v>
      </c>
      <c r="J40" s="6">
        <v>31552210.16</v>
      </c>
      <c r="K40" s="6">
        <v>-37454140.159999996</v>
      </c>
    </row>
    <row r="41" spans="1:11" hidden="1" outlineLevel="1" x14ac:dyDescent="0.25">
      <c r="A41" s="2" t="s">
        <v>16</v>
      </c>
      <c r="B41" s="2"/>
      <c r="C41" s="2"/>
      <c r="D41" s="2"/>
      <c r="E41" s="2"/>
      <c r="F41" s="2"/>
      <c r="G41" s="2"/>
      <c r="H41" s="3">
        <v>0</v>
      </c>
      <c r="I41" s="3">
        <v>0</v>
      </c>
      <c r="J41" s="3">
        <v>54617020.200000003</v>
      </c>
      <c r="K41" s="3">
        <v>-54617020.200000003</v>
      </c>
    </row>
    <row r="42" spans="1:11" hidden="1" outlineLevel="2" x14ac:dyDescent="0.25">
      <c r="A42" s="4" t="s">
        <v>64</v>
      </c>
      <c r="B42" s="4" t="s">
        <v>18</v>
      </c>
      <c r="C42" s="4" t="s">
        <v>65</v>
      </c>
      <c r="D42" s="4" t="s">
        <v>20</v>
      </c>
      <c r="E42" s="4" t="s">
        <v>21</v>
      </c>
      <c r="F42" s="4" t="s">
        <v>68</v>
      </c>
      <c r="G42" s="5" t="s">
        <v>23</v>
      </c>
      <c r="H42" s="6"/>
      <c r="I42" s="6">
        <v>0</v>
      </c>
      <c r="J42" s="6">
        <v>14164632</v>
      </c>
      <c r="K42" s="6">
        <v>-14164632</v>
      </c>
    </row>
    <row r="43" spans="1:11" hidden="1" outlineLevel="2" x14ac:dyDescent="0.25">
      <c r="A43" s="4" t="s">
        <v>64</v>
      </c>
      <c r="B43" s="4" t="s">
        <v>18</v>
      </c>
      <c r="C43" s="4" t="s">
        <v>65</v>
      </c>
      <c r="D43" s="4" t="s">
        <v>20</v>
      </c>
      <c r="E43" s="4" t="s">
        <v>21</v>
      </c>
      <c r="F43" s="4" t="s">
        <v>69</v>
      </c>
      <c r="G43" s="5" t="s">
        <v>23</v>
      </c>
      <c r="H43" s="6"/>
      <c r="I43" s="6">
        <v>0</v>
      </c>
      <c r="J43" s="6">
        <v>22663411.199999999</v>
      </c>
      <c r="K43" s="6">
        <v>-36828043.200000003</v>
      </c>
    </row>
    <row r="44" spans="1:11" hidden="1" outlineLevel="2" x14ac:dyDescent="0.25">
      <c r="A44" s="4" t="s">
        <v>64</v>
      </c>
      <c r="B44" s="4" t="s">
        <v>18</v>
      </c>
      <c r="C44" s="4" t="s">
        <v>65</v>
      </c>
      <c r="D44" s="4" t="s">
        <v>20</v>
      </c>
      <c r="E44" s="4" t="s">
        <v>21</v>
      </c>
      <c r="F44" s="4" t="s">
        <v>70</v>
      </c>
      <c r="G44" s="5" t="s">
        <v>25</v>
      </c>
      <c r="H44" s="6"/>
      <c r="I44" s="6">
        <v>0</v>
      </c>
      <c r="J44" s="6">
        <v>14264028</v>
      </c>
      <c r="K44" s="6">
        <v>-51092071.200000003</v>
      </c>
    </row>
    <row r="45" spans="1:11" hidden="1" outlineLevel="2" x14ac:dyDescent="0.25">
      <c r="A45" s="4" t="s">
        <v>64</v>
      </c>
      <c r="B45" s="4" t="s">
        <v>18</v>
      </c>
      <c r="C45" s="4" t="s">
        <v>65</v>
      </c>
      <c r="D45" s="4" t="s">
        <v>20</v>
      </c>
      <c r="E45" s="4" t="s">
        <v>21</v>
      </c>
      <c r="F45" s="4" t="s">
        <v>67</v>
      </c>
      <c r="G45" s="5" t="s">
        <v>48</v>
      </c>
      <c r="H45" s="6"/>
      <c r="I45" s="6">
        <v>0</v>
      </c>
      <c r="J45" s="6">
        <v>3524949</v>
      </c>
      <c r="K45" s="6">
        <v>-54617020.200000003</v>
      </c>
    </row>
    <row r="46" spans="1:11" collapsed="1" x14ac:dyDescent="0.25">
      <c r="A46" s="2" t="s">
        <v>71</v>
      </c>
      <c r="B46" s="2"/>
      <c r="C46" s="2"/>
      <c r="D46" s="2"/>
      <c r="E46" s="2"/>
      <c r="F46" s="2"/>
      <c r="G46" s="2"/>
      <c r="H46" s="3">
        <v>0</v>
      </c>
      <c r="I46" s="3">
        <v>0</v>
      </c>
      <c r="J46" s="3">
        <v>57468948</v>
      </c>
      <c r="K46" s="3">
        <v>-57468948</v>
      </c>
    </row>
    <row r="47" spans="1:11" hidden="1" outlineLevel="1" x14ac:dyDescent="0.25">
      <c r="A47" s="2" t="s">
        <v>72</v>
      </c>
      <c r="B47" s="2"/>
      <c r="C47" s="2"/>
      <c r="D47" s="2"/>
      <c r="E47" s="2"/>
      <c r="F47" s="2"/>
      <c r="G47" s="2"/>
      <c r="H47" s="3">
        <v>0</v>
      </c>
      <c r="I47" s="3">
        <v>0</v>
      </c>
      <c r="J47" s="3">
        <v>19814500</v>
      </c>
      <c r="K47" s="3">
        <v>-19814500</v>
      </c>
    </row>
    <row r="48" spans="1:11" hidden="1" outlineLevel="2" x14ac:dyDescent="0.25">
      <c r="A48" s="4" t="s">
        <v>73</v>
      </c>
      <c r="B48" s="4" t="s">
        <v>18</v>
      </c>
      <c r="C48" s="4" t="s">
        <v>74</v>
      </c>
      <c r="D48" s="4" t="s">
        <v>75</v>
      </c>
      <c r="E48" s="4" t="s">
        <v>76</v>
      </c>
      <c r="F48" s="4" t="s">
        <v>77</v>
      </c>
      <c r="G48" s="5" t="s">
        <v>23</v>
      </c>
      <c r="H48" s="6"/>
      <c r="I48" s="6">
        <v>0</v>
      </c>
      <c r="J48" s="6">
        <v>2000000</v>
      </c>
      <c r="K48" s="6">
        <v>-2000000</v>
      </c>
    </row>
    <row r="49" spans="1:11" hidden="1" outlineLevel="2" x14ac:dyDescent="0.25">
      <c r="A49" s="4" t="s">
        <v>73</v>
      </c>
      <c r="B49" s="4" t="s">
        <v>18</v>
      </c>
      <c r="C49" s="4" t="s">
        <v>74</v>
      </c>
      <c r="D49" s="4" t="s">
        <v>75</v>
      </c>
      <c r="E49" s="4" t="s">
        <v>76</v>
      </c>
      <c r="F49" s="4" t="s">
        <v>78</v>
      </c>
      <c r="G49" s="5" t="s">
        <v>23</v>
      </c>
      <c r="H49" s="6"/>
      <c r="I49" s="6">
        <v>0</v>
      </c>
      <c r="J49" s="6">
        <v>15814500</v>
      </c>
      <c r="K49" s="6">
        <v>-17814500</v>
      </c>
    </row>
    <row r="50" spans="1:11" hidden="1" outlineLevel="2" x14ac:dyDescent="0.25">
      <c r="A50" s="4" t="s">
        <v>73</v>
      </c>
      <c r="B50" s="4" t="s">
        <v>18</v>
      </c>
      <c r="C50" s="4" t="s">
        <v>74</v>
      </c>
      <c r="D50" s="4" t="s">
        <v>75</v>
      </c>
      <c r="E50" s="4" t="s">
        <v>76</v>
      </c>
      <c r="F50" s="4" t="s">
        <v>79</v>
      </c>
      <c r="G50" s="5" t="s">
        <v>25</v>
      </c>
      <c r="H50" s="6"/>
      <c r="I50" s="6">
        <v>0</v>
      </c>
      <c r="J50" s="6">
        <v>2000000</v>
      </c>
      <c r="K50" s="6">
        <v>-19814500</v>
      </c>
    </row>
    <row r="51" spans="1:11" hidden="1" outlineLevel="1" x14ac:dyDescent="0.25">
      <c r="A51" s="2" t="s">
        <v>80</v>
      </c>
      <c r="B51" s="2"/>
      <c r="C51" s="2"/>
      <c r="D51" s="2"/>
      <c r="E51" s="2"/>
      <c r="F51" s="2"/>
      <c r="G51" s="2"/>
      <c r="H51" s="3">
        <v>0</v>
      </c>
      <c r="I51" s="3">
        <v>0</v>
      </c>
      <c r="J51" s="3">
        <v>37654448</v>
      </c>
      <c r="K51" s="3">
        <v>-37654448</v>
      </c>
    </row>
    <row r="52" spans="1:11" hidden="1" outlineLevel="2" x14ac:dyDescent="0.25">
      <c r="A52" s="4" t="s">
        <v>73</v>
      </c>
      <c r="B52" s="4" t="s">
        <v>18</v>
      </c>
      <c r="C52" s="4" t="s">
        <v>74</v>
      </c>
      <c r="D52" s="4" t="s">
        <v>81</v>
      </c>
      <c r="E52" s="4" t="s">
        <v>82</v>
      </c>
      <c r="F52" s="4" t="s">
        <v>77</v>
      </c>
      <c r="G52" s="5" t="s">
        <v>23</v>
      </c>
      <c r="H52" s="6"/>
      <c r="I52" s="6">
        <v>0</v>
      </c>
      <c r="J52" s="6">
        <v>18827224</v>
      </c>
      <c r="K52" s="6">
        <v>-18827224</v>
      </c>
    </row>
    <row r="53" spans="1:11" hidden="1" outlineLevel="2" x14ac:dyDescent="0.25">
      <c r="A53" s="4" t="s">
        <v>73</v>
      </c>
      <c r="B53" s="4" t="s">
        <v>18</v>
      </c>
      <c r="C53" s="4" t="s">
        <v>74</v>
      </c>
      <c r="D53" s="4" t="s">
        <v>81</v>
      </c>
      <c r="E53" s="4" t="s">
        <v>82</v>
      </c>
      <c r="F53" s="4" t="s">
        <v>79</v>
      </c>
      <c r="G53" s="5" t="s">
        <v>25</v>
      </c>
      <c r="H53" s="6"/>
      <c r="I53" s="6">
        <v>0</v>
      </c>
      <c r="J53" s="6">
        <v>18827224</v>
      </c>
      <c r="K53" s="6">
        <v>-37654448</v>
      </c>
    </row>
    <row r="54" spans="1:11" collapsed="1" x14ac:dyDescent="0.25">
      <c r="A54" s="2" t="s">
        <v>83</v>
      </c>
      <c r="B54" s="2"/>
      <c r="C54" s="2"/>
      <c r="D54" s="2"/>
      <c r="E54" s="2"/>
      <c r="F54" s="2"/>
      <c r="G54" s="2"/>
      <c r="H54" s="3">
        <v>0</v>
      </c>
      <c r="I54" s="3">
        <v>152992</v>
      </c>
      <c r="J54" s="3">
        <v>445984</v>
      </c>
      <c r="K54" s="3">
        <v>-292992</v>
      </c>
    </row>
    <row r="55" spans="1:11" hidden="1" outlineLevel="1" x14ac:dyDescent="0.25">
      <c r="A55" s="2" t="s">
        <v>84</v>
      </c>
      <c r="B55" s="2"/>
      <c r="C55" s="2"/>
      <c r="D55" s="2"/>
      <c r="E55" s="2"/>
      <c r="F55" s="2"/>
      <c r="G55" s="2"/>
      <c r="H55" s="3">
        <v>0</v>
      </c>
      <c r="I55" s="3">
        <v>152992</v>
      </c>
      <c r="J55" s="3">
        <v>0</v>
      </c>
      <c r="K55" s="3">
        <v>152992</v>
      </c>
    </row>
    <row r="56" spans="1:11" hidden="1" outlineLevel="2" x14ac:dyDescent="0.25">
      <c r="A56" s="4" t="s">
        <v>85</v>
      </c>
      <c r="B56" s="4" t="s">
        <v>18</v>
      </c>
      <c r="C56" s="4" t="s">
        <v>86</v>
      </c>
      <c r="D56" s="4" t="s">
        <v>87</v>
      </c>
      <c r="E56" s="4" t="s">
        <v>88</v>
      </c>
      <c r="F56" s="4" t="s">
        <v>89</v>
      </c>
      <c r="G56" s="5" t="s">
        <v>48</v>
      </c>
      <c r="H56" s="6"/>
      <c r="I56" s="6">
        <v>152992</v>
      </c>
      <c r="J56" s="6">
        <v>0</v>
      </c>
      <c r="K56" s="6">
        <v>152992</v>
      </c>
    </row>
    <row r="57" spans="1:11" hidden="1" outlineLevel="1" x14ac:dyDescent="0.25">
      <c r="A57" s="2" t="s">
        <v>80</v>
      </c>
      <c r="B57" s="2"/>
      <c r="C57" s="2"/>
      <c r="D57" s="2"/>
      <c r="E57" s="2"/>
      <c r="F57" s="2"/>
      <c r="G57" s="2"/>
      <c r="H57" s="3">
        <v>0</v>
      </c>
      <c r="I57" s="3">
        <v>0</v>
      </c>
      <c r="J57" s="3">
        <v>445984</v>
      </c>
      <c r="K57" s="3">
        <v>-445984</v>
      </c>
    </row>
    <row r="58" spans="1:11" hidden="1" outlineLevel="2" x14ac:dyDescent="0.25">
      <c r="A58" s="4" t="s">
        <v>85</v>
      </c>
      <c r="B58" s="4" t="s">
        <v>18</v>
      </c>
      <c r="C58" s="4" t="s">
        <v>86</v>
      </c>
      <c r="D58" s="4" t="s">
        <v>81</v>
      </c>
      <c r="E58" s="4" t="s">
        <v>82</v>
      </c>
      <c r="F58" s="4" t="s">
        <v>90</v>
      </c>
      <c r="G58" s="5" t="s">
        <v>23</v>
      </c>
      <c r="H58" s="6"/>
      <c r="I58" s="6">
        <v>0</v>
      </c>
      <c r="J58" s="6">
        <v>140000</v>
      </c>
      <c r="K58" s="6">
        <v>-140000</v>
      </c>
    </row>
    <row r="59" spans="1:11" hidden="1" outlineLevel="2" x14ac:dyDescent="0.25">
      <c r="A59" s="4" t="s">
        <v>85</v>
      </c>
      <c r="B59" s="4" t="s">
        <v>18</v>
      </c>
      <c r="C59" s="4" t="s">
        <v>86</v>
      </c>
      <c r="D59" s="4" t="s">
        <v>81</v>
      </c>
      <c r="E59" s="4" t="s">
        <v>82</v>
      </c>
      <c r="F59" s="4" t="s">
        <v>91</v>
      </c>
      <c r="G59" s="5" t="s">
        <v>48</v>
      </c>
      <c r="H59" s="6"/>
      <c r="I59" s="6">
        <v>0</v>
      </c>
      <c r="J59" s="6">
        <v>152992</v>
      </c>
      <c r="K59" s="6">
        <v>-292992</v>
      </c>
    </row>
    <row r="60" spans="1:11" hidden="1" outlineLevel="2" x14ac:dyDescent="0.25">
      <c r="A60" s="4" t="s">
        <v>85</v>
      </c>
      <c r="B60" s="4" t="s">
        <v>18</v>
      </c>
      <c r="C60" s="4" t="s">
        <v>86</v>
      </c>
      <c r="D60" s="4" t="s">
        <v>81</v>
      </c>
      <c r="E60" s="4" t="s">
        <v>82</v>
      </c>
      <c r="F60" s="4" t="s">
        <v>92</v>
      </c>
      <c r="G60" s="5" t="s">
        <v>48</v>
      </c>
      <c r="H60" s="6"/>
      <c r="I60" s="6">
        <v>0</v>
      </c>
      <c r="J60" s="6">
        <v>152992</v>
      </c>
      <c r="K60" s="6">
        <v>-445984</v>
      </c>
    </row>
    <row r="61" spans="1:11" collapsed="1" x14ac:dyDescent="0.25">
      <c r="A61" s="2" t="s">
        <v>93</v>
      </c>
      <c r="B61" s="2"/>
      <c r="C61" s="2"/>
      <c r="D61" s="2"/>
      <c r="E61" s="2"/>
      <c r="F61" s="2"/>
      <c r="G61" s="2"/>
      <c r="H61" s="3">
        <v>0</v>
      </c>
      <c r="I61" s="3">
        <v>0</v>
      </c>
      <c r="J61" s="3">
        <v>53968823</v>
      </c>
      <c r="K61" s="3">
        <v>-53968823</v>
      </c>
    </row>
    <row r="62" spans="1:11" hidden="1" outlineLevel="1" x14ac:dyDescent="0.25">
      <c r="A62" s="2" t="s">
        <v>72</v>
      </c>
      <c r="B62" s="2"/>
      <c r="C62" s="2" t="s">
        <v>278</v>
      </c>
      <c r="D62" s="2"/>
      <c r="E62" s="2"/>
      <c r="F62" s="2"/>
      <c r="G62" s="2"/>
      <c r="H62" s="3">
        <v>0</v>
      </c>
      <c r="I62" s="3">
        <v>0</v>
      </c>
      <c r="J62" s="3">
        <v>53968823</v>
      </c>
      <c r="K62" s="3">
        <v>-53968823</v>
      </c>
    </row>
    <row r="63" spans="1:11" hidden="1" outlineLevel="2" x14ac:dyDescent="0.25">
      <c r="A63" s="4" t="s">
        <v>94</v>
      </c>
      <c r="B63" s="4" t="s">
        <v>18</v>
      </c>
      <c r="C63" s="4" t="s">
        <v>95</v>
      </c>
      <c r="D63" s="4" t="s">
        <v>75</v>
      </c>
      <c r="E63" s="4" t="s">
        <v>76</v>
      </c>
      <c r="F63" s="4" t="s">
        <v>96</v>
      </c>
      <c r="G63" s="5" t="s">
        <v>48</v>
      </c>
      <c r="H63" s="6"/>
      <c r="I63" s="6">
        <v>0</v>
      </c>
      <c r="J63" s="6">
        <v>9492405</v>
      </c>
      <c r="K63" s="6">
        <v>-9492405</v>
      </c>
    </row>
    <row r="64" spans="1:11" hidden="1" outlineLevel="2" x14ac:dyDescent="0.25">
      <c r="A64" s="4" t="s">
        <v>94</v>
      </c>
      <c r="B64" s="4" t="s">
        <v>18</v>
      </c>
      <c r="C64" s="4" t="s">
        <v>95</v>
      </c>
      <c r="D64" s="4" t="s">
        <v>75</v>
      </c>
      <c r="E64" s="4" t="s">
        <v>76</v>
      </c>
      <c r="F64" s="4" t="s">
        <v>97</v>
      </c>
      <c r="G64" s="5" t="s">
        <v>48</v>
      </c>
      <c r="H64" s="6"/>
      <c r="I64" s="6">
        <v>0</v>
      </c>
      <c r="J64" s="6">
        <v>18902450</v>
      </c>
      <c r="K64" s="6">
        <v>-28394855</v>
      </c>
    </row>
    <row r="65" spans="1:11" hidden="1" outlineLevel="2" x14ac:dyDescent="0.25">
      <c r="A65" s="4" t="s">
        <v>94</v>
      </c>
      <c r="B65" s="4" t="s">
        <v>18</v>
      </c>
      <c r="C65" s="4" t="s">
        <v>95</v>
      </c>
      <c r="D65" s="4" t="s">
        <v>75</v>
      </c>
      <c r="E65" s="4" t="s">
        <v>76</v>
      </c>
      <c r="F65" s="4" t="s">
        <v>98</v>
      </c>
      <c r="G65" s="5" t="s">
        <v>48</v>
      </c>
      <c r="H65" s="6"/>
      <c r="I65" s="6">
        <v>0</v>
      </c>
      <c r="J65" s="6">
        <v>25573968</v>
      </c>
      <c r="K65" s="6">
        <v>-53968823</v>
      </c>
    </row>
    <row r="66" spans="1:11" collapsed="1" x14ac:dyDescent="0.25">
      <c r="A66" s="2" t="s">
        <v>99</v>
      </c>
      <c r="B66" s="2"/>
      <c r="C66" s="2"/>
      <c r="D66" s="2"/>
      <c r="E66" s="2"/>
      <c r="F66" s="2"/>
      <c r="G66" s="2"/>
      <c r="H66" s="3">
        <v>0</v>
      </c>
      <c r="I66" s="3">
        <v>0</v>
      </c>
      <c r="J66" s="3">
        <v>1370918</v>
      </c>
      <c r="K66" s="3">
        <v>-1370918</v>
      </c>
    </row>
    <row r="67" spans="1:11" hidden="1" outlineLevel="1" x14ac:dyDescent="0.25">
      <c r="A67" s="2" t="s">
        <v>80</v>
      </c>
      <c r="B67" s="2"/>
      <c r="C67" s="2"/>
      <c r="D67" s="2"/>
      <c r="E67" s="2"/>
      <c r="F67" s="2"/>
      <c r="G67" s="2"/>
      <c r="H67" s="3">
        <v>0</v>
      </c>
      <c r="I67" s="3">
        <v>0</v>
      </c>
      <c r="J67" s="3">
        <v>1370918</v>
      </c>
      <c r="K67" s="3">
        <v>-1370918</v>
      </c>
    </row>
    <row r="68" spans="1:11" hidden="1" outlineLevel="2" x14ac:dyDescent="0.25">
      <c r="A68" s="4" t="s">
        <v>100</v>
      </c>
      <c r="B68" s="4" t="s">
        <v>18</v>
      </c>
      <c r="C68" s="4" t="s">
        <v>101</v>
      </c>
      <c r="D68" s="4" t="s">
        <v>81</v>
      </c>
      <c r="E68" s="4" t="s">
        <v>82</v>
      </c>
      <c r="F68" s="4" t="s">
        <v>102</v>
      </c>
      <c r="G68" s="5" t="s">
        <v>23</v>
      </c>
      <c r="H68" s="6"/>
      <c r="I68" s="6">
        <v>0</v>
      </c>
      <c r="J68" s="6">
        <v>685459</v>
      </c>
      <c r="K68" s="6">
        <v>-685459</v>
      </c>
    </row>
    <row r="69" spans="1:11" hidden="1" outlineLevel="2" x14ac:dyDescent="0.25">
      <c r="A69" s="4" t="s">
        <v>100</v>
      </c>
      <c r="B69" s="4" t="s">
        <v>18</v>
      </c>
      <c r="C69" s="4" t="s">
        <v>101</v>
      </c>
      <c r="D69" s="4" t="s">
        <v>81</v>
      </c>
      <c r="E69" s="4" t="s">
        <v>82</v>
      </c>
      <c r="F69" s="4" t="s">
        <v>103</v>
      </c>
      <c r="G69" s="5" t="s">
        <v>25</v>
      </c>
      <c r="H69" s="6"/>
      <c r="I69" s="6">
        <v>0</v>
      </c>
      <c r="J69" s="6">
        <v>685459</v>
      </c>
      <c r="K69" s="6">
        <v>-1370918</v>
      </c>
    </row>
    <row r="70" spans="1:11" collapsed="1" x14ac:dyDescent="0.25">
      <c r="A70" s="2" t="s">
        <v>104</v>
      </c>
      <c r="B70" s="2"/>
      <c r="C70" s="2"/>
      <c r="D70" s="2"/>
      <c r="E70" s="2"/>
      <c r="F70" s="2"/>
      <c r="G70" s="2"/>
      <c r="H70" s="3">
        <v>0</v>
      </c>
      <c r="I70" s="3">
        <v>0</v>
      </c>
      <c r="J70" s="3">
        <v>2663590</v>
      </c>
      <c r="K70" s="3">
        <v>-2663590</v>
      </c>
    </row>
    <row r="71" spans="1:11" hidden="1" outlineLevel="1" x14ac:dyDescent="0.25">
      <c r="A71" s="2" t="s">
        <v>80</v>
      </c>
      <c r="B71" s="2"/>
      <c r="C71" s="2"/>
      <c r="D71" s="2"/>
      <c r="E71" s="2"/>
      <c r="F71" s="2"/>
      <c r="G71" s="2"/>
      <c r="H71" s="3">
        <v>0</v>
      </c>
      <c r="I71" s="3">
        <v>0</v>
      </c>
      <c r="J71" s="3">
        <v>2663590</v>
      </c>
      <c r="K71" s="3">
        <v>-2663590</v>
      </c>
    </row>
    <row r="72" spans="1:11" hidden="1" outlineLevel="2" x14ac:dyDescent="0.25">
      <c r="A72" s="4" t="s">
        <v>105</v>
      </c>
      <c r="B72" s="4" t="s">
        <v>18</v>
      </c>
      <c r="C72" s="4" t="s">
        <v>106</v>
      </c>
      <c r="D72" s="4" t="s">
        <v>81</v>
      </c>
      <c r="E72" s="4" t="s">
        <v>82</v>
      </c>
      <c r="F72" s="4" t="s">
        <v>107</v>
      </c>
      <c r="G72" s="5" t="s">
        <v>23</v>
      </c>
      <c r="H72" s="6"/>
      <c r="I72" s="6">
        <v>0</v>
      </c>
      <c r="J72" s="6">
        <v>1331795</v>
      </c>
      <c r="K72" s="6">
        <v>-1331795</v>
      </c>
    </row>
    <row r="73" spans="1:11" hidden="1" outlineLevel="2" x14ac:dyDescent="0.25">
      <c r="A73" s="4" t="s">
        <v>105</v>
      </c>
      <c r="B73" s="4" t="s">
        <v>18</v>
      </c>
      <c r="C73" s="4" t="s">
        <v>106</v>
      </c>
      <c r="D73" s="4" t="s">
        <v>81</v>
      </c>
      <c r="E73" s="4" t="s">
        <v>82</v>
      </c>
      <c r="F73" s="4" t="s">
        <v>108</v>
      </c>
      <c r="G73" s="5" t="s">
        <v>25</v>
      </c>
      <c r="H73" s="6"/>
      <c r="I73" s="6">
        <v>0</v>
      </c>
      <c r="J73" s="6">
        <v>1331795</v>
      </c>
      <c r="K73" s="6">
        <v>-2663590</v>
      </c>
    </row>
    <row r="74" spans="1:11" collapsed="1" x14ac:dyDescent="0.25">
      <c r="A74" s="2" t="s">
        <v>109</v>
      </c>
      <c r="B74" s="2"/>
      <c r="C74" s="2"/>
      <c r="D74" s="2"/>
      <c r="E74" s="2"/>
      <c r="F74" s="2"/>
      <c r="G74" s="2"/>
      <c r="H74" s="3">
        <v>0</v>
      </c>
      <c r="I74" s="3">
        <v>57850000</v>
      </c>
      <c r="J74" s="3">
        <v>23500000</v>
      </c>
      <c r="K74" s="3">
        <v>34350000</v>
      </c>
    </row>
    <row r="75" spans="1:11" hidden="1" outlineLevel="1" x14ac:dyDescent="0.25">
      <c r="A75" s="2" t="s">
        <v>84</v>
      </c>
      <c r="B75" s="2"/>
      <c r="C75" s="2"/>
      <c r="D75" s="2"/>
      <c r="E75" s="2"/>
      <c r="F75" s="2"/>
      <c r="G75" s="2"/>
      <c r="H75" s="3">
        <v>0</v>
      </c>
      <c r="I75" s="3">
        <v>57850000</v>
      </c>
      <c r="J75" s="3">
        <v>0</v>
      </c>
      <c r="K75" s="3">
        <v>57850000</v>
      </c>
    </row>
    <row r="76" spans="1:11" hidden="1" outlineLevel="2" x14ac:dyDescent="0.25">
      <c r="A76" s="4" t="s">
        <v>110</v>
      </c>
      <c r="B76" s="4" t="s">
        <v>18</v>
      </c>
      <c r="C76" s="4" t="s">
        <v>111</v>
      </c>
      <c r="D76" s="4" t="s">
        <v>87</v>
      </c>
      <c r="E76" s="4" t="s">
        <v>88</v>
      </c>
      <c r="F76" s="4" t="s">
        <v>112</v>
      </c>
      <c r="G76" s="5" t="s">
        <v>113</v>
      </c>
      <c r="H76" s="6"/>
      <c r="I76" s="6">
        <v>5500000</v>
      </c>
      <c r="J76" s="6">
        <v>0</v>
      </c>
      <c r="K76" s="6">
        <v>5500000</v>
      </c>
    </row>
    <row r="77" spans="1:11" hidden="1" outlineLevel="2" x14ac:dyDescent="0.25">
      <c r="A77" s="4" t="s">
        <v>110</v>
      </c>
      <c r="B77" s="4" t="s">
        <v>18</v>
      </c>
      <c r="C77" s="4" t="s">
        <v>111</v>
      </c>
      <c r="D77" s="4" t="s">
        <v>87</v>
      </c>
      <c r="E77" s="4" t="s">
        <v>88</v>
      </c>
      <c r="F77" s="4" t="s">
        <v>114</v>
      </c>
      <c r="G77" s="5" t="s">
        <v>113</v>
      </c>
      <c r="H77" s="6"/>
      <c r="I77" s="6">
        <v>15480000</v>
      </c>
      <c r="J77" s="6">
        <v>0</v>
      </c>
      <c r="K77" s="6">
        <v>20980000</v>
      </c>
    </row>
    <row r="78" spans="1:11" hidden="1" outlineLevel="2" x14ac:dyDescent="0.25">
      <c r="A78" s="4" t="s">
        <v>110</v>
      </c>
      <c r="B78" s="4" t="s">
        <v>18</v>
      </c>
      <c r="C78" s="4" t="s">
        <v>111</v>
      </c>
      <c r="D78" s="4" t="s">
        <v>87</v>
      </c>
      <c r="E78" s="4" t="s">
        <v>88</v>
      </c>
      <c r="F78" s="4" t="s">
        <v>115</v>
      </c>
      <c r="G78" s="5" t="s">
        <v>113</v>
      </c>
      <c r="H78" s="6"/>
      <c r="I78" s="6">
        <v>16870000</v>
      </c>
      <c r="J78" s="6">
        <v>0</v>
      </c>
      <c r="K78" s="6">
        <v>37850000</v>
      </c>
    </row>
    <row r="79" spans="1:11" hidden="1" outlineLevel="2" x14ac:dyDescent="0.25">
      <c r="A79" s="4" t="s">
        <v>110</v>
      </c>
      <c r="B79" s="4" t="s">
        <v>18</v>
      </c>
      <c r="C79" s="4" t="s">
        <v>111</v>
      </c>
      <c r="D79" s="4" t="s">
        <v>87</v>
      </c>
      <c r="E79" s="4" t="s">
        <v>88</v>
      </c>
      <c r="F79" s="4" t="s">
        <v>116</v>
      </c>
      <c r="G79" s="5" t="s">
        <v>113</v>
      </c>
      <c r="H79" s="6"/>
      <c r="I79" s="6">
        <v>20000000</v>
      </c>
      <c r="J79" s="6">
        <v>0</v>
      </c>
      <c r="K79" s="6">
        <v>57850000</v>
      </c>
    </row>
    <row r="80" spans="1:11" hidden="1" outlineLevel="1" x14ac:dyDescent="0.25">
      <c r="A80" s="2" t="s">
        <v>80</v>
      </c>
      <c r="B80" s="2"/>
      <c r="C80" s="2"/>
      <c r="D80" s="2"/>
      <c r="E80" s="2"/>
      <c r="F80" s="2"/>
      <c r="G80" s="2"/>
      <c r="H80" s="3">
        <v>0</v>
      </c>
      <c r="I80" s="3">
        <v>0</v>
      </c>
      <c r="J80" s="3">
        <v>23500000</v>
      </c>
      <c r="K80" s="3">
        <v>-23500000</v>
      </c>
    </row>
    <row r="81" spans="1:11" hidden="1" outlineLevel="2" x14ac:dyDescent="0.25">
      <c r="A81" s="4" t="s">
        <v>110</v>
      </c>
      <c r="B81" s="4" t="s">
        <v>18</v>
      </c>
      <c r="C81" s="4" t="s">
        <v>111</v>
      </c>
      <c r="D81" s="4" t="s">
        <v>81</v>
      </c>
      <c r="E81" s="4" t="s">
        <v>82</v>
      </c>
      <c r="F81" s="4" t="s">
        <v>117</v>
      </c>
      <c r="G81" s="5" t="s">
        <v>23</v>
      </c>
      <c r="H81" s="6"/>
      <c r="I81" s="6">
        <v>0</v>
      </c>
      <c r="J81" s="6">
        <v>5250000</v>
      </c>
      <c r="K81" s="6">
        <v>-5250000</v>
      </c>
    </row>
    <row r="82" spans="1:11" hidden="1" outlineLevel="2" x14ac:dyDescent="0.25">
      <c r="A82" s="4" t="s">
        <v>110</v>
      </c>
      <c r="B82" s="4" t="s">
        <v>18</v>
      </c>
      <c r="C82" s="4" t="s">
        <v>111</v>
      </c>
      <c r="D82" s="4" t="s">
        <v>81</v>
      </c>
      <c r="E82" s="4" t="s">
        <v>82</v>
      </c>
      <c r="F82" s="4" t="s">
        <v>118</v>
      </c>
      <c r="G82" s="5" t="s">
        <v>23</v>
      </c>
      <c r="H82" s="6"/>
      <c r="I82" s="6">
        <v>0</v>
      </c>
      <c r="J82" s="6">
        <v>13000000</v>
      </c>
      <c r="K82" s="6">
        <v>-18250000</v>
      </c>
    </row>
    <row r="83" spans="1:11" hidden="1" outlineLevel="2" x14ac:dyDescent="0.25">
      <c r="A83" s="4" t="s">
        <v>110</v>
      </c>
      <c r="B83" s="4" t="s">
        <v>18</v>
      </c>
      <c r="C83" s="4" t="s">
        <v>111</v>
      </c>
      <c r="D83" s="4" t="s">
        <v>81</v>
      </c>
      <c r="E83" s="4" t="s">
        <v>82</v>
      </c>
      <c r="F83" s="4" t="s">
        <v>119</v>
      </c>
      <c r="G83" s="5" t="s">
        <v>25</v>
      </c>
      <c r="H83" s="6"/>
      <c r="I83" s="6">
        <v>0</v>
      </c>
      <c r="J83" s="6">
        <v>5250000</v>
      </c>
      <c r="K83" s="6">
        <v>-23500000</v>
      </c>
    </row>
    <row r="84" spans="1:11" collapsed="1" x14ac:dyDescent="0.25">
      <c r="A84" s="2" t="s">
        <v>120</v>
      </c>
      <c r="B84" s="2"/>
      <c r="C84" s="2"/>
      <c r="D84" s="2"/>
      <c r="E84" s="2"/>
      <c r="F84" s="2"/>
      <c r="G84" s="2"/>
      <c r="H84" s="3">
        <v>0</v>
      </c>
      <c r="I84" s="3">
        <v>0</v>
      </c>
      <c r="J84" s="3">
        <v>2408216</v>
      </c>
      <c r="K84" s="3">
        <v>-2408216</v>
      </c>
    </row>
    <row r="85" spans="1:11" hidden="1" outlineLevel="1" x14ac:dyDescent="0.25">
      <c r="A85" s="2" t="s">
        <v>80</v>
      </c>
      <c r="B85" s="2"/>
      <c r="C85" s="2"/>
      <c r="D85" s="2"/>
      <c r="E85" s="2"/>
      <c r="F85" s="2"/>
      <c r="G85" s="2"/>
      <c r="H85" s="3">
        <v>0</v>
      </c>
      <c r="I85" s="3">
        <v>0</v>
      </c>
      <c r="J85" s="3">
        <v>2408216</v>
      </c>
      <c r="K85" s="3">
        <v>-2408216</v>
      </c>
    </row>
    <row r="86" spans="1:11" hidden="1" outlineLevel="2" x14ac:dyDescent="0.25">
      <c r="A86" s="4" t="s">
        <v>121</v>
      </c>
      <c r="B86" s="4" t="s">
        <v>18</v>
      </c>
      <c r="C86" s="4" t="s">
        <v>122</v>
      </c>
      <c r="D86" s="4" t="s">
        <v>81</v>
      </c>
      <c r="E86" s="4" t="s">
        <v>82</v>
      </c>
      <c r="F86" s="4" t="s">
        <v>123</v>
      </c>
      <c r="G86" s="5" t="s">
        <v>23</v>
      </c>
      <c r="H86" s="6"/>
      <c r="I86" s="6">
        <v>0</v>
      </c>
      <c r="J86" s="6">
        <v>1057612</v>
      </c>
      <c r="K86" s="6">
        <v>-1057612</v>
      </c>
    </row>
    <row r="87" spans="1:11" hidden="1" outlineLevel="2" x14ac:dyDescent="0.25">
      <c r="A87" s="4" t="s">
        <v>121</v>
      </c>
      <c r="B87" s="4" t="s">
        <v>18</v>
      </c>
      <c r="C87" s="4" t="s">
        <v>122</v>
      </c>
      <c r="D87" s="4" t="s">
        <v>81</v>
      </c>
      <c r="E87" s="4" t="s">
        <v>82</v>
      </c>
      <c r="F87" s="4" t="s">
        <v>124</v>
      </c>
      <c r="G87" s="5" t="s">
        <v>23</v>
      </c>
      <c r="H87" s="6"/>
      <c r="I87" s="6">
        <v>0</v>
      </c>
      <c r="J87" s="6">
        <v>140000</v>
      </c>
      <c r="K87" s="6">
        <v>-1197612</v>
      </c>
    </row>
    <row r="88" spans="1:11" hidden="1" outlineLevel="2" x14ac:dyDescent="0.25">
      <c r="A88" s="4" t="s">
        <v>121</v>
      </c>
      <c r="B88" s="4" t="s">
        <v>18</v>
      </c>
      <c r="C88" s="4" t="s">
        <v>122</v>
      </c>
      <c r="D88" s="4" t="s">
        <v>81</v>
      </c>
      <c r="E88" s="4" t="s">
        <v>82</v>
      </c>
      <c r="F88" s="4" t="s">
        <v>125</v>
      </c>
      <c r="G88" s="5" t="s">
        <v>25</v>
      </c>
      <c r="H88" s="6"/>
      <c r="I88" s="6">
        <v>0</v>
      </c>
      <c r="J88" s="6">
        <v>1057612</v>
      </c>
      <c r="K88" s="6">
        <v>-2255224</v>
      </c>
    </row>
    <row r="89" spans="1:11" hidden="1" outlineLevel="2" x14ac:dyDescent="0.25">
      <c r="A89" s="4" t="s">
        <v>121</v>
      </c>
      <c r="B89" s="4" t="s">
        <v>18</v>
      </c>
      <c r="C89" s="4" t="s">
        <v>122</v>
      </c>
      <c r="D89" s="4" t="s">
        <v>81</v>
      </c>
      <c r="E89" s="4" t="s">
        <v>82</v>
      </c>
      <c r="F89" s="4" t="s">
        <v>126</v>
      </c>
      <c r="G89" s="5" t="s">
        <v>48</v>
      </c>
      <c r="H89" s="6"/>
      <c r="I89" s="6">
        <v>0</v>
      </c>
      <c r="J89" s="6">
        <v>152992</v>
      </c>
      <c r="K89" s="6">
        <v>-2408216</v>
      </c>
    </row>
    <row r="90" spans="1:11" collapsed="1" x14ac:dyDescent="0.25">
      <c r="A90" s="2" t="s">
        <v>127</v>
      </c>
      <c r="B90" s="2"/>
      <c r="C90" s="2"/>
      <c r="D90" s="2"/>
      <c r="E90" s="2"/>
      <c r="F90" s="2"/>
      <c r="G90" s="2"/>
      <c r="H90" s="3">
        <v>0</v>
      </c>
      <c r="I90" s="3">
        <v>0</v>
      </c>
      <c r="J90" s="3">
        <v>7664352</v>
      </c>
      <c r="K90" s="3">
        <v>-7664352</v>
      </c>
    </row>
    <row r="91" spans="1:11" hidden="1" outlineLevel="1" x14ac:dyDescent="0.25">
      <c r="A91" s="2" t="s">
        <v>80</v>
      </c>
      <c r="B91" s="2"/>
      <c r="C91" s="2"/>
      <c r="D91" s="2"/>
      <c r="E91" s="2"/>
      <c r="F91" s="2"/>
      <c r="G91" s="2"/>
      <c r="H91" s="3">
        <v>0</v>
      </c>
      <c r="I91" s="3">
        <v>0</v>
      </c>
      <c r="J91" s="3">
        <v>7664352</v>
      </c>
      <c r="K91" s="3">
        <v>-7664352</v>
      </c>
    </row>
    <row r="92" spans="1:11" hidden="1" outlineLevel="2" x14ac:dyDescent="0.25">
      <c r="A92" s="4" t="s">
        <v>128</v>
      </c>
      <c r="B92" s="4" t="s">
        <v>18</v>
      </c>
      <c r="C92" s="4" t="s">
        <v>129</v>
      </c>
      <c r="D92" s="4" t="s">
        <v>81</v>
      </c>
      <c r="E92" s="4" t="s">
        <v>82</v>
      </c>
      <c r="F92" s="4" t="s">
        <v>130</v>
      </c>
      <c r="G92" s="5" t="s">
        <v>23</v>
      </c>
      <c r="H92" s="6"/>
      <c r="I92" s="6">
        <v>0</v>
      </c>
      <c r="J92" s="6">
        <v>3832176</v>
      </c>
      <c r="K92" s="6">
        <v>-3832176</v>
      </c>
    </row>
    <row r="93" spans="1:11" hidden="1" outlineLevel="2" x14ac:dyDescent="0.25">
      <c r="A93" s="4" t="s">
        <v>128</v>
      </c>
      <c r="B93" s="4" t="s">
        <v>18</v>
      </c>
      <c r="C93" s="4" t="s">
        <v>129</v>
      </c>
      <c r="D93" s="4" t="s">
        <v>81</v>
      </c>
      <c r="E93" s="4" t="s">
        <v>82</v>
      </c>
      <c r="F93" s="4" t="s">
        <v>131</v>
      </c>
      <c r="G93" s="5" t="s">
        <v>25</v>
      </c>
      <c r="H93" s="6"/>
      <c r="I93" s="6">
        <v>0</v>
      </c>
      <c r="J93" s="6">
        <v>3832176</v>
      </c>
      <c r="K93" s="6">
        <v>-7664352</v>
      </c>
    </row>
    <row r="94" spans="1:11" collapsed="1" x14ac:dyDescent="0.25">
      <c r="A94" s="2" t="s">
        <v>132</v>
      </c>
      <c r="B94" s="2"/>
      <c r="C94" s="2"/>
      <c r="D94" s="2"/>
      <c r="E94" s="2"/>
      <c r="F94" s="2"/>
      <c r="G94" s="2"/>
      <c r="H94" s="3">
        <v>0</v>
      </c>
      <c r="I94" s="3">
        <v>0</v>
      </c>
      <c r="J94" s="3">
        <v>1890000</v>
      </c>
      <c r="K94" s="3">
        <v>-1890000</v>
      </c>
    </row>
    <row r="95" spans="1:11" hidden="1" outlineLevel="1" x14ac:dyDescent="0.25">
      <c r="A95" s="2" t="s">
        <v>80</v>
      </c>
      <c r="B95" s="2"/>
      <c r="C95" s="2"/>
      <c r="D95" s="2"/>
      <c r="E95" s="2"/>
      <c r="F95" s="2"/>
      <c r="G95" s="2"/>
      <c r="H95" s="3">
        <v>0</v>
      </c>
      <c r="I95" s="3">
        <v>0</v>
      </c>
      <c r="J95" s="3">
        <v>1890000</v>
      </c>
      <c r="K95" s="3">
        <v>-1890000</v>
      </c>
    </row>
    <row r="96" spans="1:11" hidden="1" outlineLevel="2" x14ac:dyDescent="0.25">
      <c r="A96" s="4" t="s">
        <v>133</v>
      </c>
      <c r="B96" s="4" t="s">
        <v>18</v>
      </c>
      <c r="C96" s="4" t="s">
        <v>134</v>
      </c>
      <c r="D96" s="4" t="s">
        <v>81</v>
      </c>
      <c r="E96" s="4" t="s">
        <v>82</v>
      </c>
      <c r="F96" s="4" t="s">
        <v>135</v>
      </c>
      <c r="G96" s="5" t="s">
        <v>23</v>
      </c>
      <c r="H96" s="6"/>
      <c r="I96" s="6">
        <v>0</v>
      </c>
      <c r="J96" s="6">
        <v>945000</v>
      </c>
      <c r="K96" s="6">
        <v>-945000</v>
      </c>
    </row>
    <row r="97" spans="1:11" hidden="1" outlineLevel="2" x14ac:dyDescent="0.25">
      <c r="A97" s="4" t="s">
        <v>133</v>
      </c>
      <c r="B97" s="4" t="s">
        <v>18</v>
      </c>
      <c r="C97" s="4" t="s">
        <v>134</v>
      </c>
      <c r="D97" s="4" t="s">
        <v>81</v>
      </c>
      <c r="E97" s="4" t="s">
        <v>82</v>
      </c>
      <c r="F97" s="4" t="s">
        <v>136</v>
      </c>
      <c r="G97" s="5" t="s">
        <v>25</v>
      </c>
      <c r="H97" s="6"/>
      <c r="I97" s="6">
        <v>0</v>
      </c>
      <c r="J97" s="6">
        <v>945000</v>
      </c>
      <c r="K97" s="6">
        <v>-1890000</v>
      </c>
    </row>
    <row r="98" spans="1:11" collapsed="1" x14ac:dyDescent="0.25">
      <c r="A98" s="2" t="s">
        <v>137</v>
      </c>
      <c r="B98" s="2"/>
      <c r="C98" s="2"/>
      <c r="D98" s="2"/>
      <c r="E98" s="2"/>
      <c r="F98" s="2"/>
      <c r="G98" s="2"/>
      <c r="H98" s="3">
        <v>0</v>
      </c>
      <c r="I98" s="3">
        <v>0</v>
      </c>
      <c r="J98" s="3">
        <v>4200000</v>
      </c>
      <c r="K98" s="3">
        <v>-4200000</v>
      </c>
    </row>
    <row r="99" spans="1:11" hidden="1" outlineLevel="1" x14ac:dyDescent="0.25">
      <c r="A99" s="2" t="s">
        <v>80</v>
      </c>
      <c r="B99" s="2"/>
      <c r="C99" s="2"/>
      <c r="D99" s="2"/>
      <c r="E99" s="2"/>
      <c r="F99" s="2"/>
      <c r="G99" s="2"/>
      <c r="H99" s="3">
        <v>0</v>
      </c>
      <c r="I99" s="3">
        <v>0</v>
      </c>
      <c r="J99" s="3">
        <v>4200000</v>
      </c>
      <c r="K99" s="3">
        <v>-4200000</v>
      </c>
    </row>
    <row r="100" spans="1:11" hidden="1" outlineLevel="2" x14ac:dyDescent="0.25">
      <c r="A100" s="4" t="s">
        <v>138</v>
      </c>
      <c r="B100" s="4" t="s">
        <v>18</v>
      </c>
      <c r="C100" s="4" t="s">
        <v>139</v>
      </c>
      <c r="D100" s="4" t="s">
        <v>81</v>
      </c>
      <c r="E100" s="4" t="s">
        <v>82</v>
      </c>
      <c r="F100" s="4" t="s">
        <v>140</v>
      </c>
      <c r="G100" s="5" t="s">
        <v>23</v>
      </c>
      <c r="H100" s="6"/>
      <c r="I100" s="6">
        <v>0</v>
      </c>
      <c r="J100" s="6">
        <v>2100000</v>
      </c>
      <c r="K100" s="6">
        <v>-2100000</v>
      </c>
    </row>
    <row r="101" spans="1:11" hidden="1" outlineLevel="2" x14ac:dyDescent="0.25">
      <c r="A101" s="4" t="s">
        <v>138</v>
      </c>
      <c r="B101" s="4" t="s">
        <v>18</v>
      </c>
      <c r="C101" s="4" t="s">
        <v>139</v>
      </c>
      <c r="D101" s="4" t="s">
        <v>81</v>
      </c>
      <c r="E101" s="4" t="s">
        <v>82</v>
      </c>
      <c r="F101" s="4" t="s">
        <v>141</v>
      </c>
      <c r="G101" s="5" t="s">
        <v>25</v>
      </c>
      <c r="H101" s="6"/>
      <c r="I101" s="6">
        <v>0</v>
      </c>
      <c r="J101" s="6">
        <v>2100000</v>
      </c>
      <c r="K101" s="6">
        <v>-4200000</v>
      </c>
    </row>
    <row r="102" spans="1:11" collapsed="1" x14ac:dyDescent="0.25">
      <c r="A102" s="2" t="s">
        <v>142</v>
      </c>
      <c r="B102" s="2"/>
      <c r="C102" s="2"/>
      <c r="D102" s="2"/>
      <c r="E102" s="2"/>
      <c r="F102" s="2"/>
      <c r="G102" s="2"/>
      <c r="H102" s="3">
        <v>0</v>
      </c>
      <c r="I102" s="3">
        <v>0</v>
      </c>
      <c r="J102" s="3">
        <v>28046140</v>
      </c>
      <c r="K102" s="3">
        <v>-28046140</v>
      </c>
    </row>
    <row r="103" spans="1:11" hidden="1" outlineLevel="1" x14ac:dyDescent="0.25">
      <c r="A103" s="2" t="s">
        <v>80</v>
      </c>
      <c r="B103" s="2"/>
      <c r="C103" s="2"/>
      <c r="D103" s="2"/>
      <c r="E103" s="2"/>
      <c r="F103" s="2"/>
      <c r="G103" s="2"/>
      <c r="H103" s="3">
        <v>0</v>
      </c>
      <c r="I103" s="3">
        <v>0</v>
      </c>
      <c r="J103" s="3">
        <v>28046140</v>
      </c>
      <c r="K103" s="3">
        <v>-28046140</v>
      </c>
    </row>
    <row r="104" spans="1:11" hidden="1" outlineLevel="2" x14ac:dyDescent="0.25">
      <c r="A104" s="4" t="s">
        <v>143</v>
      </c>
      <c r="B104" s="4" t="s">
        <v>18</v>
      </c>
      <c r="C104" s="4" t="s">
        <v>144</v>
      </c>
      <c r="D104" s="4" t="s">
        <v>81</v>
      </c>
      <c r="E104" s="4" t="s">
        <v>82</v>
      </c>
      <c r="F104" s="4" t="s">
        <v>145</v>
      </c>
      <c r="G104" s="5" t="s">
        <v>23</v>
      </c>
      <c r="H104" s="6"/>
      <c r="I104" s="6">
        <v>0</v>
      </c>
      <c r="J104" s="6">
        <v>9193920</v>
      </c>
      <c r="K104" s="6">
        <v>-9193920</v>
      </c>
    </row>
    <row r="105" spans="1:11" hidden="1" outlineLevel="2" x14ac:dyDescent="0.25">
      <c r="A105" s="4" t="s">
        <v>143</v>
      </c>
      <c r="B105" s="4" t="s">
        <v>18</v>
      </c>
      <c r="C105" s="4" t="s">
        <v>144</v>
      </c>
      <c r="D105" s="4" t="s">
        <v>81</v>
      </c>
      <c r="E105" s="4" t="s">
        <v>82</v>
      </c>
      <c r="F105" s="4" t="s">
        <v>146</v>
      </c>
      <c r="G105" s="5" t="s">
        <v>23</v>
      </c>
      <c r="H105" s="6"/>
      <c r="I105" s="6">
        <v>0</v>
      </c>
      <c r="J105" s="6">
        <v>2929150</v>
      </c>
      <c r="K105" s="6">
        <v>-12123070</v>
      </c>
    </row>
    <row r="106" spans="1:11" hidden="1" outlineLevel="2" x14ac:dyDescent="0.25">
      <c r="A106" s="4" t="s">
        <v>143</v>
      </c>
      <c r="B106" s="4" t="s">
        <v>18</v>
      </c>
      <c r="C106" s="4" t="s">
        <v>144</v>
      </c>
      <c r="D106" s="4" t="s">
        <v>81</v>
      </c>
      <c r="E106" s="4" t="s">
        <v>82</v>
      </c>
      <c r="F106" s="4" t="s">
        <v>147</v>
      </c>
      <c r="G106" s="5" t="s">
        <v>23</v>
      </c>
      <c r="H106" s="6"/>
      <c r="I106" s="6">
        <v>0</v>
      </c>
      <c r="J106" s="6">
        <v>1900000</v>
      </c>
      <c r="K106" s="6">
        <v>-14023070</v>
      </c>
    </row>
    <row r="107" spans="1:11" hidden="1" outlineLevel="2" x14ac:dyDescent="0.25">
      <c r="A107" s="4" t="s">
        <v>143</v>
      </c>
      <c r="B107" s="4" t="s">
        <v>18</v>
      </c>
      <c r="C107" s="4" t="s">
        <v>144</v>
      </c>
      <c r="D107" s="4" t="s">
        <v>81</v>
      </c>
      <c r="E107" s="4" t="s">
        <v>82</v>
      </c>
      <c r="F107" s="4" t="s">
        <v>148</v>
      </c>
      <c r="G107" s="5" t="s">
        <v>25</v>
      </c>
      <c r="H107" s="6"/>
      <c r="I107" s="6">
        <v>0</v>
      </c>
      <c r="J107" s="6">
        <v>9193920</v>
      </c>
      <c r="K107" s="6">
        <v>-23216990</v>
      </c>
    </row>
    <row r="108" spans="1:11" hidden="1" outlineLevel="2" x14ac:dyDescent="0.25">
      <c r="A108" s="4" t="s">
        <v>143</v>
      </c>
      <c r="B108" s="4" t="s">
        <v>18</v>
      </c>
      <c r="C108" s="4" t="s">
        <v>144</v>
      </c>
      <c r="D108" s="4" t="s">
        <v>81</v>
      </c>
      <c r="E108" s="4" t="s">
        <v>82</v>
      </c>
      <c r="F108" s="4" t="s">
        <v>149</v>
      </c>
      <c r="G108" s="5" t="s">
        <v>25</v>
      </c>
      <c r="H108" s="6"/>
      <c r="I108" s="6">
        <v>0</v>
      </c>
      <c r="J108" s="6">
        <v>4829150</v>
      </c>
      <c r="K108" s="6">
        <v>-28046140</v>
      </c>
    </row>
    <row r="109" spans="1:11" collapsed="1" x14ac:dyDescent="0.25">
      <c r="A109" s="2" t="s">
        <v>150</v>
      </c>
      <c r="B109" s="2"/>
      <c r="C109" s="2"/>
      <c r="D109" s="2"/>
      <c r="E109" s="2"/>
      <c r="F109" s="2"/>
      <c r="G109" s="2"/>
      <c r="H109" s="3">
        <v>0</v>
      </c>
      <c r="I109" s="3">
        <v>0</v>
      </c>
      <c r="J109" s="3">
        <v>2181920</v>
      </c>
      <c r="K109" s="3">
        <v>-2181920</v>
      </c>
    </row>
    <row r="110" spans="1:11" hidden="1" outlineLevel="1" x14ac:dyDescent="0.25">
      <c r="A110" s="2" t="s">
        <v>80</v>
      </c>
      <c r="B110" s="2"/>
      <c r="C110" s="2"/>
      <c r="D110" s="2"/>
      <c r="E110" s="2"/>
      <c r="F110" s="2"/>
      <c r="G110" s="2"/>
      <c r="H110" s="3">
        <v>0</v>
      </c>
      <c r="I110" s="3">
        <v>0</v>
      </c>
      <c r="J110" s="3">
        <v>2181920</v>
      </c>
      <c r="K110" s="3">
        <v>-2181920</v>
      </c>
    </row>
    <row r="111" spans="1:11" hidden="1" outlineLevel="2" x14ac:dyDescent="0.25">
      <c r="A111" s="4" t="s">
        <v>151</v>
      </c>
      <c r="B111" s="4" t="s">
        <v>18</v>
      </c>
      <c r="C111" s="4" t="s">
        <v>152</v>
      </c>
      <c r="D111" s="4" t="s">
        <v>81</v>
      </c>
      <c r="E111" s="4" t="s">
        <v>82</v>
      </c>
      <c r="F111" s="4" t="s">
        <v>153</v>
      </c>
      <c r="G111" s="5" t="s">
        <v>23</v>
      </c>
      <c r="H111" s="6"/>
      <c r="I111" s="6">
        <v>0</v>
      </c>
      <c r="J111" s="6">
        <v>1090960</v>
      </c>
      <c r="K111" s="6">
        <v>-1090960</v>
      </c>
    </row>
    <row r="112" spans="1:11" hidden="1" outlineLevel="2" x14ac:dyDescent="0.25">
      <c r="A112" s="4" t="s">
        <v>151</v>
      </c>
      <c r="B112" s="4" t="s">
        <v>18</v>
      </c>
      <c r="C112" s="4" t="s">
        <v>152</v>
      </c>
      <c r="D112" s="4" t="s">
        <v>81</v>
      </c>
      <c r="E112" s="4" t="s">
        <v>82</v>
      </c>
      <c r="F112" s="4" t="s">
        <v>154</v>
      </c>
      <c r="G112" s="5" t="s">
        <v>25</v>
      </c>
      <c r="H112" s="6"/>
      <c r="I112" s="6">
        <v>0</v>
      </c>
      <c r="J112" s="6">
        <v>1090960</v>
      </c>
      <c r="K112" s="6">
        <v>-2181920</v>
      </c>
    </row>
    <row r="113" spans="1:11" collapsed="1" x14ac:dyDescent="0.25">
      <c r="A113" s="2" t="s">
        <v>155</v>
      </c>
      <c r="B113" s="2"/>
      <c r="C113" s="2"/>
      <c r="D113" s="2"/>
      <c r="E113" s="2"/>
      <c r="F113" s="2"/>
      <c r="G113" s="2"/>
      <c r="H113" s="3">
        <v>0</v>
      </c>
      <c r="I113" s="3">
        <v>0</v>
      </c>
      <c r="J113" s="3">
        <v>2225160</v>
      </c>
      <c r="K113" s="3">
        <v>-2225160</v>
      </c>
    </row>
    <row r="114" spans="1:11" hidden="1" outlineLevel="1" x14ac:dyDescent="0.25">
      <c r="A114" s="2" t="s">
        <v>80</v>
      </c>
      <c r="B114" s="2"/>
      <c r="C114" s="2"/>
      <c r="D114" s="2"/>
      <c r="E114" s="2"/>
      <c r="F114" s="2"/>
      <c r="G114" s="2"/>
      <c r="H114" s="3">
        <v>0</v>
      </c>
      <c r="I114" s="3">
        <v>0</v>
      </c>
      <c r="J114" s="3">
        <v>2225160</v>
      </c>
      <c r="K114" s="3">
        <v>-2225160</v>
      </c>
    </row>
    <row r="115" spans="1:11" hidden="1" outlineLevel="2" x14ac:dyDescent="0.25">
      <c r="A115" s="4" t="s">
        <v>156</v>
      </c>
      <c r="B115" s="4" t="s">
        <v>18</v>
      </c>
      <c r="C115" s="4" t="s">
        <v>157</v>
      </c>
      <c r="D115" s="4" t="s">
        <v>81</v>
      </c>
      <c r="E115" s="4" t="s">
        <v>82</v>
      </c>
      <c r="F115" s="4" t="s">
        <v>158</v>
      </c>
      <c r="G115" s="5" t="s">
        <v>23</v>
      </c>
      <c r="H115" s="6"/>
      <c r="I115" s="6">
        <v>0</v>
      </c>
      <c r="J115" s="6">
        <v>1112580</v>
      </c>
      <c r="K115" s="6">
        <v>-1112580</v>
      </c>
    </row>
    <row r="116" spans="1:11" hidden="1" outlineLevel="2" x14ac:dyDescent="0.25">
      <c r="A116" s="4" t="s">
        <v>156</v>
      </c>
      <c r="B116" s="4" t="s">
        <v>18</v>
      </c>
      <c r="C116" s="4" t="s">
        <v>157</v>
      </c>
      <c r="D116" s="4" t="s">
        <v>81</v>
      </c>
      <c r="E116" s="4" t="s">
        <v>82</v>
      </c>
      <c r="F116" s="4" t="s">
        <v>159</v>
      </c>
      <c r="G116" s="5" t="s">
        <v>25</v>
      </c>
      <c r="H116" s="6"/>
      <c r="I116" s="6">
        <v>0</v>
      </c>
      <c r="J116" s="6">
        <v>1112580</v>
      </c>
      <c r="K116" s="6">
        <v>-2225160</v>
      </c>
    </row>
    <row r="117" spans="1:11" collapsed="1" x14ac:dyDescent="0.25">
      <c r="A117" s="2" t="s">
        <v>160</v>
      </c>
      <c r="B117" s="2"/>
      <c r="C117" s="2"/>
      <c r="D117" s="2"/>
      <c r="E117" s="2"/>
      <c r="F117" s="2"/>
      <c r="G117" s="2"/>
      <c r="H117" s="3">
        <v>0</v>
      </c>
      <c r="I117" s="3">
        <v>0</v>
      </c>
      <c r="J117" s="3">
        <v>5465880</v>
      </c>
      <c r="K117" s="3">
        <v>-5465880</v>
      </c>
    </row>
    <row r="118" spans="1:11" hidden="1" outlineLevel="1" x14ac:dyDescent="0.25">
      <c r="A118" s="2" t="s">
        <v>80</v>
      </c>
      <c r="B118" s="2"/>
      <c r="C118" s="2"/>
      <c r="D118" s="2"/>
      <c r="E118" s="2"/>
      <c r="F118" s="2"/>
      <c r="G118" s="2"/>
      <c r="H118" s="3">
        <v>0</v>
      </c>
      <c r="I118" s="3">
        <v>0</v>
      </c>
      <c r="J118" s="3">
        <v>5465880</v>
      </c>
      <c r="K118" s="3">
        <v>-5465880</v>
      </c>
    </row>
    <row r="119" spans="1:11" hidden="1" outlineLevel="2" x14ac:dyDescent="0.25">
      <c r="A119" s="4" t="s">
        <v>161</v>
      </c>
      <c r="B119" s="4" t="s">
        <v>18</v>
      </c>
      <c r="C119" s="4" t="s">
        <v>162</v>
      </c>
      <c r="D119" s="4" t="s">
        <v>81</v>
      </c>
      <c r="E119" s="4" t="s">
        <v>82</v>
      </c>
      <c r="F119" s="4" t="s">
        <v>163</v>
      </c>
      <c r="G119" s="5" t="s">
        <v>23</v>
      </c>
      <c r="H119" s="6"/>
      <c r="I119" s="6">
        <v>0</v>
      </c>
      <c r="J119" s="6">
        <v>2732940</v>
      </c>
      <c r="K119" s="6">
        <v>-2732940</v>
      </c>
    </row>
    <row r="120" spans="1:11" hidden="1" outlineLevel="2" x14ac:dyDescent="0.25">
      <c r="A120" s="4" t="s">
        <v>161</v>
      </c>
      <c r="B120" s="4" t="s">
        <v>18</v>
      </c>
      <c r="C120" s="4" t="s">
        <v>162</v>
      </c>
      <c r="D120" s="4" t="s">
        <v>81</v>
      </c>
      <c r="E120" s="4" t="s">
        <v>82</v>
      </c>
      <c r="F120" s="4" t="s">
        <v>164</v>
      </c>
      <c r="G120" s="5" t="s">
        <v>25</v>
      </c>
      <c r="H120" s="6"/>
      <c r="I120" s="6">
        <v>0</v>
      </c>
      <c r="J120" s="6">
        <v>2732940</v>
      </c>
      <c r="K120" s="6">
        <v>-5465880</v>
      </c>
    </row>
    <row r="121" spans="1:11" collapsed="1" x14ac:dyDescent="0.25">
      <c r="A121" s="2" t="s">
        <v>165</v>
      </c>
      <c r="B121" s="2"/>
      <c r="C121" s="2"/>
      <c r="D121" s="2"/>
      <c r="E121" s="2"/>
      <c r="F121" s="2"/>
      <c r="G121" s="2"/>
      <c r="H121" s="3">
        <v>0</v>
      </c>
      <c r="I121" s="3">
        <v>0</v>
      </c>
      <c r="J121" s="3">
        <v>677992</v>
      </c>
      <c r="K121" s="3">
        <v>-677992</v>
      </c>
    </row>
    <row r="122" spans="1:11" hidden="1" outlineLevel="1" x14ac:dyDescent="0.25">
      <c r="A122" s="2" t="s">
        <v>80</v>
      </c>
      <c r="B122" s="2"/>
      <c r="C122" s="2"/>
      <c r="D122" s="2"/>
      <c r="E122" s="2"/>
      <c r="F122" s="2"/>
      <c r="G122" s="2"/>
      <c r="H122" s="3">
        <v>0</v>
      </c>
      <c r="I122" s="3">
        <v>0</v>
      </c>
      <c r="J122" s="3">
        <v>677992</v>
      </c>
      <c r="K122" s="3">
        <v>-677992</v>
      </c>
    </row>
    <row r="123" spans="1:11" hidden="1" outlineLevel="2" x14ac:dyDescent="0.25">
      <c r="A123" s="4" t="s">
        <v>166</v>
      </c>
      <c r="B123" s="4" t="s">
        <v>18</v>
      </c>
      <c r="C123" s="4" t="s">
        <v>167</v>
      </c>
      <c r="D123" s="4" t="s">
        <v>81</v>
      </c>
      <c r="E123" s="4" t="s">
        <v>82</v>
      </c>
      <c r="F123" s="4" t="s">
        <v>168</v>
      </c>
      <c r="G123" s="5" t="s">
        <v>25</v>
      </c>
      <c r="H123" s="6"/>
      <c r="I123" s="6">
        <v>0</v>
      </c>
      <c r="J123" s="6">
        <v>525000</v>
      </c>
      <c r="K123" s="6">
        <v>-525000</v>
      </c>
    </row>
    <row r="124" spans="1:11" hidden="1" outlineLevel="2" x14ac:dyDescent="0.25">
      <c r="A124" s="4" t="s">
        <v>166</v>
      </c>
      <c r="B124" s="4" t="s">
        <v>18</v>
      </c>
      <c r="C124" s="4" t="s">
        <v>167</v>
      </c>
      <c r="D124" s="4" t="s">
        <v>81</v>
      </c>
      <c r="E124" s="4" t="s">
        <v>82</v>
      </c>
      <c r="F124" s="4" t="s">
        <v>169</v>
      </c>
      <c r="G124" s="5" t="s">
        <v>48</v>
      </c>
      <c r="H124" s="6"/>
      <c r="I124" s="6">
        <v>0</v>
      </c>
      <c r="J124" s="6">
        <v>152992</v>
      </c>
      <c r="K124" s="6">
        <v>-677992</v>
      </c>
    </row>
    <row r="125" spans="1:11" collapsed="1" x14ac:dyDescent="0.25">
      <c r="A125" s="2" t="s">
        <v>170</v>
      </c>
      <c r="B125" s="2"/>
      <c r="C125" s="2"/>
      <c r="D125" s="2"/>
      <c r="E125" s="2"/>
      <c r="F125" s="2"/>
      <c r="G125" s="2"/>
      <c r="H125" s="3">
        <v>0</v>
      </c>
      <c r="I125" s="3">
        <v>0</v>
      </c>
      <c r="J125" s="3">
        <v>665000</v>
      </c>
      <c r="K125" s="3">
        <v>-665000</v>
      </c>
    </row>
    <row r="126" spans="1:11" hidden="1" outlineLevel="1" x14ac:dyDescent="0.25">
      <c r="A126" s="2" t="s">
        <v>80</v>
      </c>
      <c r="B126" s="2"/>
      <c r="C126" s="2"/>
      <c r="D126" s="2"/>
      <c r="E126" s="2"/>
      <c r="F126" s="2"/>
      <c r="G126" s="2"/>
      <c r="H126" s="3">
        <v>0</v>
      </c>
      <c r="I126" s="3">
        <v>0</v>
      </c>
      <c r="J126" s="3">
        <v>665000</v>
      </c>
      <c r="K126" s="3">
        <v>-665000</v>
      </c>
    </row>
    <row r="127" spans="1:11" hidden="1" outlineLevel="2" x14ac:dyDescent="0.25">
      <c r="A127" s="4" t="s">
        <v>171</v>
      </c>
      <c r="B127" s="4" t="s">
        <v>18</v>
      </c>
      <c r="C127" s="4" t="s">
        <v>172</v>
      </c>
      <c r="D127" s="4" t="s">
        <v>81</v>
      </c>
      <c r="E127" s="4" t="s">
        <v>82</v>
      </c>
      <c r="F127" s="4" t="s">
        <v>173</v>
      </c>
      <c r="G127" s="5" t="s">
        <v>23</v>
      </c>
      <c r="H127" s="6"/>
      <c r="I127" s="6">
        <v>0</v>
      </c>
      <c r="J127" s="6">
        <v>525000</v>
      </c>
      <c r="K127" s="6">
        <v>-525000</v>
      </c>
    </row>
    <row r="128" spans="1:11" hidden="1" outlineLevel="2" x14ac:dyDescent="0.25">
      <c r="A128" s="4" t="s">
        <v>171</v>
      </c>
      <c r="B128" s="4" t="s">
        <v>18</v>
      </c>
      <c r="C128" s="4" t="s">
        <v>172</v>
      </c>
      <c r="D128" s="4" t="s">
        <v>81</v>
      </c>
      <c r="E128" s="4" t="s">
        <v>82</v>
      </c>
      <c r="F128" s="4" t="s">
        <v>174</v>
      </c>
      <c r="G128" s="5" t="s">
        <v>23</v>
      </c>
      <c r="H128" s="6"/>
      <c r="I128" s="6">
        <v>0</v>
      </c>
      <c r="J128" s="6">
        <v>140000</v>
      </c>
      <c r="K128" s="6">
        <v>-665000</v>
      </c>
    </row>
    <row r="129" spans="1:11" collapsed="1" x14ac:dyDescent="0.25">
      <c r="A129" s="2" t="s">
        <v>175</v>
      </c>
      <c r="B129" s="2"/>
      <c r="C129" s="2"/>
      <c r="D129" s="2"/>
      <c r="E129" s="2"/>
      <c r="F129" s="2"/>
      <c r="G129" s="2"/>
      <c r="H129" s="3">
        <v>0</v>
      </c>
      <c r="I129" s="3">
        <v>0</v>
      </c>
      <c r="J129" s="3">
        <v>2851570</v>
      </c>
      <c r="K129" s="3">
        <v>-2851570</v>
      </c>
    </row>
    <row r="130" spans="1:11" hidden="1" outlineLevel="1" x14ac:dyDescent="0.25">
      <c r="A130" s="2" t="s">
        <v>80</v>
      </c>
      <c r="B130" s="2"/>
      <c r="C130" s="2"/>
      <c r="D130" s="2"/>
      <c r="E130" s="2"/>
      <c r="F130" s="2"/>
      <c r="G130" s="2"/>
      <c r="H130" s="3">
        <v>0</v>
      </c>
      <c r="I130" s="3">
        <v>0</v>
      </c>
      <c r="J130" s="3">
        <v>2851570</v>
      </c>
      <c r="K130" s="3">
        <v>-2851570</v>
      </c>
    </row>
    <row r="131" spans="1:11" hidden="1" outlineLevel="2" x14ac:dyDescent="0.25">
      <c r="A131" s="4" t="s">
        <v>176</v>
      </c>
      <c r="B131" s="4" t="s">
        <v>18</v>
      </c>
      <c r="C131" s="4" t="s">
        <v>177</v>
      </c>
      <c r="D131" s="4" t="s">
        <v>81</v>
      </c>
      <c r="E131" s="4" t="s">
        <v>82</v>
      </c>
      <c r="F131" s="4" t="s">
        <v>178</v>
      </c>
      <c r="G131" s="5" t="s">
        <v>25</v>
      </c>
      <c r="H131" s="6"/>
      <c r="I131" s="6">
        <v>0</v>
      </c>
      <c r="J131" s="6">
        <v>2851570</v>
      </c>
      <c r="K131" s="6">
        <v>-2851570</v>
      </c>
    </row>
    <row r="132" spans="1:11" collapsed="1" x14ac:dyDescent="0.25">
      <c r="A132" s="2" t="s">
        <v>179</v>
      </c>
      <c r="B132" s="2"/>
      <c r="C132" s="2"/>
      <c r="D132" s="2"/>
      <c r="E132" s="2"/>
      <c r="F132" s="2"/>
      <c r="G132" s="2"/>
      <c r="H132" s="3">
        <v>0</v>
      </c>
      <c r="I132" s="3">
        <v>0</v>
      </c>
      <c r="J132" s="3">
        <v>1835904</v>
      </c>
      <c r="K132" s="3">
        <v>-1835904</v>
      </c>
    </row>
    <row r="133" spans="1:11" hidden="1" outlineLevel="1" x14ac:dyDescent="0.25">
      <c r="A133" s="2" t="s">
        <v>80</v>
      </c>
      <c r="B133" s="2"/>
      <c r="C133" s="2"/>
      <c r="D133" s="2"/>
      <c r="E133" s="2"/>
      <c r="F133" s="2"/>
      <c r="G133" s="2"/>
      <c r="H133" s="3">
        <v>0</v>
      </c>
      <c r="I133" s="3">
        <v>0</v>
      </c>
      <c r="J133" s="3">
        <v>1835904</v>
      </c>
      <c r="K133" s="3">
        <v>-1835904</v>
      </c>
    </row>
    <row r="134" spans="1:11" hidden="1" outlineLevel="2" x14ac:dyDescent="0.25">
      <c r="A134" s="4" t="s">
        <v>180</v>
      </c>
      <c r="B134" s="4" t="s">
        <v>18</v>
      </c>
      <c r="C134" s="4" t="s">
        <v>181</v>
      </c>
      <c r="D134" s="4" t="s">
        <v>81</v>
      </c>
      <c r="E134" s="4" t="s">
        <v>82</v>
      </c>
      <c r="F134" s="4" t="s">
        <v>182</v>
      </c>
      <c r="G134" s="5" t="s">
        <v>23</v>
      </c>
      <c r="H134" s="6"/>
      <c r="I134" s="6">
        <v>0</v>
      </c>
      <c r="J134" s="6">
        <v>1835904</v>
      </c>
      <c r="K134" s="6">
        <v>-1835904</v>
      </c>
    </row>
    <row r="135" spans="1:11" collapsed="1" x14ac:dyDescent="0.25">
      <c r="A135" s="2" t="s">
        <v>183</v>
      </c>
      <c r="B135" s="2"/>
      <c r="C135" s="2"/>
      <c r="D135" s="2"/>
      <c r="E135" s="2"/>
      <c r="F135" s="2"/>
      <c r="G135" s="2"/>
      <c r="H135" s="3">
        <v>0</v>
      </c>
      <c r="I135" s="3">
        <v>0</v>
      </c>
      <c r="J135" s="3">
        <v>2009768</v>
      </c>
      <c r="K135" s="3">
        <v>-2009768</v>
      </c>
    </row>
    <row r="136" spans="1:11" hidden="1" outlineLevel="1" x14ac:dyDescent="0.25">
      <c r="A136" s="2" t="s">
        <v>80</v>
      </c>
      <c r="B136" s="2"/>
      <c r="C136" s="2"/>
      <c r="D136" s="2"/>
      <c r="E136" s="2"/>
      <c r="F136" s="2"/>
      <c r="G136" s="2"/>
      <c r="H136" s="3">
        <v>0</v>
      </c>
      <c r="I136" s="3">
        <v>0</v>
      </c>
      <c r="J136" s="3">
        <v>2009768</v>
      </c>
      <c r="K136" s="3">
        <v>-2009768</v>
      </c>
    </row>
    <row r="137" spans="1:11" hidden="1" outlineLevel="2" x14ac:dyDescent="0.25">
      <c r="A137" s="4" t="s">
        <v>184</v>
      </c>
      <c r="B137" s="4" t="s">
        <v>18</v>
      </c>
      <c r="C137" s="4" t="s">
        <v>185</v>
      </c>
      <c r="D137" s="4" t="s">
        <v>81</v>
      </c>
      <c r="E137" s="4" t="s">
        <v>82</v>
      </c>
      <c r="F137" s="4" t="s">
        <v>186</v>
      </c>
      <c r="G137" s="5" t="s">
        <v>23</v>
      </c>
      <c r="H137" s="6"/>
      <c r="I137" s="6">
        <v>0</v>
      </c>
      <c r="J137" s="6">
        <v>1004884</v>
      </c>
      <c r="K137" s="6">
        <v>-1004884</v>
      </c>
    </row>
    <row r="138" spans="1:11" hidden="1" outlineLevel="2" x14ac:dyDescent="0.25">
      <c r="A138" s="4" t="s">
        <v>184</v>
      </c>
      <c r="B138" s="4" t="s">
        <v>18</v>
      </c>
      <c r="C138" s="4" t="s">
        <v>185</v>
      </c>
      <c r="D138" s="4" t="s">
        <v>81</v>
      </c>
      <c r="E138" s="4" t="s">
        <v>82</v>
      </c>
      <c r="F138" s="4" t="s">
        <v>187</v>
      </c>
      <c r="G138" s="5" t="s">
        <v>25</v>
      </c>
      <c r="H138" s="6"/>
      <c r="I138" s="6">
        <v>0</v>
      </c>
      <c r="J138" s="6">
        <v>1004884</v>
      </c>
      <c r="K138" s="6">
        <v>-2009768</v>
      </c>
    </row>
    <row r="139" spans="1:11" collapsed="1" x14ac:dyDescent="0.25">
      <c r="A139" s="2" t="s">
        <v>188</v>
      </c>
      <c r="B139" s="2"/>
      <c r="C139" s="2"/>
      <c r="D139" s="2"/>
      <c r="E139" s="2"/>
      <c r="F139" s="2"/>
      <c r="G139" s="2"/>
      <c r="H139" s="3">
        <v>0</v>
      </c>
      <c r="I139" s="3">
        <v>0</v>
      </c>
      <c r="J139" s="3">
        <v>6860834</v>
      </c>
      <c r="K139" s="3">
        <v>-6860834</v>
      </c>
    </row>
    <row r="140" spans="1:11" hidden="1" outlineLevel="1" x14ac:dyDescent="0.25">
      <c r="A140" s="2" t="s">
        <v>72</v>
      </c>
      <c r="B140" s="2"/>
      <c r="C140" s="2"/>
      <c r="D140" s="2"/>
      <c r="E140" s="2"/>
      <c r="F140" s="2"/>
      <c r="G140" s="2"/>
      <c r="H140" s="3">
        <v>0</v>
      </c>
      <c r="I140" s="3">
        <v>0</v>
      </c>
      <c r="J140" s="3">
        <v>4140200</v>
      </c>
      <c r="K140" s="3">
        <v>-4140200</v>
      </c>
    </row>
    <row r="141" spans="1:11" hidden="1" outlineLevel="2" x14ac:dyDescent="0.25">
      <c r="A141" s="4" t="s">
        <v>189</v>
      </c>
      <c r="B141" s="4" t="s">
        <v>18</v>
      </c>
      <c r="C141" s="4" t="s">
        <v>190</v>
      </c>
      <c r="D141" s="4" t="s">
        <v>75</v>
      </c>
      <c r="E141" s="4" t="s">
        <v>76</v>
      </c>
      <c r="F141" s="4" t="s">
        <v>191</v>
      </c>
      <c r="G141" s="5" t="s">
        <v>23</v>
      </c>
      <c r="H141" s="6"/>
      <c r="I141" s="6">
        <v>0</v>
      </c>
      <c r="J141" s="6">
        <v>4140200</v>
      </c>
      <c r="K141" s="6">
        <v>-4140200</v>
      </c>
    </row>
    <row r="142" spans="1:11" hidden="1" outlineLevel="1" x14ac:dyDescent="0.25">
      <c r="A142" s="2" t="s">
        <v>80</v>
      </c>
      <c r="B142" s="2"/>
      <c r="C142" s="2"/>
      <c r="D142" s="2"/>
      <c r="E142" s="2"/>
      <c r="F142" s="2"/>
      <c r="G142" s="2"/>
      <c r="H142" s="3">
        <v>0</v>
      </c>
      <c r="I142" s="3">
        <v>0</v>
      </c>
      <c r="J142" s="3">
        <v>2720634</v>
      </c>
      <c r="K142" s="3">
        <v>-2720634</v>
      </c>
    </row>
    <row r="143" spans="1:11" hidden="1" outlineLevel="2" x14ac:dyDescent="0.25">
      <c r="A143" s="4" t="s">
        <v>189</v>
      </c>
      <c r="B143" s="4" t="s">
        <v>18</v>
      </c>
      <c r="C143" s="4" t="s">
        <v>190</v>
      </c>
      <c r="D143" s="4" t="s">
        <v>81</v>
      </c>
      <c r="E143" s="4" t="s">
        <v>82</v>
      </c>
      <c r="F143" s="4" t="s">
        <v>192</v>
      </c>
      <c r="G143" s="5" t="s">
        <v>23</v>
      </c>
      <c r="H143" s="6"/>
      <c r="I143" s="6">
        <v>0</v>
      </c>
      <c r="J143" s="6">
        <v>1360317</v>
      </c>
      <c r="K143" s="6">
        <v>-1360317</v>
      </c>
    </row>
    <row r="144" spans="1:11" hidden="1" outlineLevel="2" x14ac:dyDescent="0.25">
      <c r="A144" s="4" t="s">
        <v>189</v>
      </c>
      <c r="B144" s="4" t="s">
        <v>18</v>
      </c>
      <c r="C144" s="4" t="s">
        <v>190</v>
      </c>
      <c r="D144" s="4" t="s">
        <v>81</v>
      </c>
      <c r="E144" s="4" t="s">
        <v>82</v>
      </c>
      <c r="F144" s="4" t="s">
        <v>193</v>
      </c>
      <c r="G144" s="5" t="s">
        <v>25</v>
      </c>
      <c r="H144" s="6"/>
      <c r="I144" s="6">
        <v>0</v>
      </c>
      <c r="J144" s="6">
        <v>1360317</v>
      </c>
      <c r="K144" s="6">
        <v>-2720634</v>
      </c>
    </row>
    <row r="145" spans="1:11" collapsed="1" x14ac:dyDescent="0.25">
      <c r="A145" s="2" t="s">
        <v>194</v>
      </c>
      <c r="B145" s="2"/>
      <c r="C145" s="2"/>
      <c r="D145" s="2"/>
      <c r="E145" s="2"/>
      <c r="F145" s="2"/>
      <c r="G145" s="2"/>
      <c r="H145" s="3">
        <v>0</v>
      </c>
      <c r="I145" s="3">
        <v>0</v>
      </c>
      <c r="J145" s="3">
        <v>6786000</v>
      </c>
      <c r="K145" s="3">
        <v>-6786000</v>
      </c>
    </row>
    <row r="146" spans="1:11" hidden="1" outlineLevel="1" x14ac:dyDescent="0.25">
      <c r="A146" s="2" t="s">
        <v>80</v>
      </c>
      <c r="B146" s="2"/>
      <c r="C146" s="2"/>
      <c r="D146" s="2"/>
      <c r="E146" s="2"/>
      <c r="F146" s="2"/>
      <c r="G146" s="2"/>
      <c r="H146" s="3">
        <v>0</v>
      </c>
      <c r="I146" s="3">
        <v>0</v>
      </c>
      <c r="J146" s="3">
        <v>6786000</v>
      </c>
      <c r="K146" s="3">
        <v>-6786000</v>
      </c>
    </row>
    <row r="147" spans="1:11" hidden="1" outlineLevel="2" x14ac:dyDescent="0.25">
      <c r="A147" s="4" t="s">
        <v>195</v>
      </c>
      <c r="B147" s="4" t="s">
        <v>18</v>
      </c>
      <c r="C147" s="4" t="s">
        <v>196</v>
      </c>
      <c r="D147" s="4" t="s">
        <v>81</v>
      </c>
      <c r="E147" s="4" t="s">
        <v>82</v>
      </c>
      <c r="F147" s="4" t="s">
        <v>197</v>
      </c>
      <c r="G147" s="5" t="s">
        <v>23</v>
      </c>
      <c r="H147" s="6"/>
      <c r="I147" s="6">
        <v>0</v>
      </c>
      <c r="J147" s="6">
        <v>3393000</v>
      </c>
      <c r="K147" s="6">
        <v>-3393000</v>
      </c>
    </row>
    <row r="148" spans="1:11" hidden="1" outlineLevel="2" x14ac:dyDescent="0.25">
      <c r="A148" s="4" t="s">
        <v>195</v>
      </c>
      <c r="B148" s="4" t="s">
        <v>18</v>
      </c>
      <c r="C148" s="4" t="s">
        <v>196</v>
      </c>
      <c r="D148" s="4" t="s">
        <v>81</v>
      </c>
      <c r="E148" s="4" t="s">
        <v>82</v>
      </c>
      <c r="F148" s="4" t="s">
        <v>198</v>
      </c>
      <c r="G148" s="5" t="s">
        <v>25</v>
      </c>
      <c r="H148" s="6"/>
      <c r="I148" s="6">
        <v>0</v>
      </c>
      <c r="J148" s="6">
        <v>3393000</v>
      </c>
      <c r="K148" s="6">
        <v>-6786000</v>
      </c>
    </row>
    <row r="149" spans="1:11" collapsed="1" x14ac:dyDescent="0.25">
      <c r="A149" s="2" t="s">
        <v>199</v>
      </c>
      <c r="B149" s="2"/>
      <c r="C149" s="2"/>
      <c r="D149" s="2"/>
      <c r="E149" s="2"/>
      <c r="F149" s="2"/>
      <c r="G149" s="2"/>
      <c r="H149" s="3">
        <v>0</v>
      </c>
      <c r="I149" s="3">
        <v>0</v>
      </c>
      <c r="J149" s="3">
        <v>4140200</v>
      </c>
      <c r="K149" s="3">
        <v>-4140200</v>
      </c>
    </row>
    <row r="150" spans="1:11" hidden="1" outlineLevel="1" x14ac:dyDescent="0.25">
      <c r="A150" s="2" t="s">
        <v>72</v>
      </c>
      <c r="B150" s="2"/>
      <c r="C150" s="2"/>
      <c r="D150" s="2"/>
      <c r="E150" s="2"/>
      <c r="F150" s="2"/>
      <c r="G150" s="2"/>
      <c r="H150" s="3">
        <v>0</v>
      </c>
      <c r="I150" s="3">
        <v>0</v>
      </c>
      <c r="J150" s="3">
        <v>4140200</v>
      </c>
      <c r="K150" s="3">
        <v>-4140200</v>
      </c>
    </row>
    <row r="151" spans="1:11" hidden="1" outlineLevel="2" x14ac:dyDescent="0.25">
      <c r="A151" s="4" t="s">
        <v>200</v>
      </c>
      <c r="B151" s="4" t="s">
        <v>18</v>
      </c>
      <c r="C151" s="4" t="s">
        <v>201</v>
      </c>
      <c r="D151" s="4" t="s">
        <v>75</v>
      </c>
      <c r="E151" s="4" t="s">
        <v>76</v>
      </c>
      <c r="F151" s="4" t="s">
        <v>202</v>
      </c>
      <c r="G151" s="5" t="s">
        <v>23</v>
      </c>
      <c r="H151" s="6"/>
      <c r="I151" s="6">
        <v>0</v>
      </c>
      <c r="J151" s="6">
        <v>4140200</v>
      </c>
      <c r="K151" s="6">
        <v>-4140200</v>
      </c>
    </row>
    <row r="152" spans="1:11" collapsed="1" x14ac:dyDescent="0.25">
      <c r="A152" s="2" t="s">
        <v>203</v>
      </c>
      <c r="B152" s="2"/>
      <c r="C152" s="2"/>
      <c r="D152" s="2"/>
      <c r="E152" s="2"/>
      <c r="F152" s="2"/>
      <c r="G152" s="2"/>
      <c r="H152" s="3">
        <v>0</v>
      </c>
      <c r="I152" s="3">
        <v>0</v>
      </c>
      <c r="J152" s="3">
        <v>5700000</v>
      </c>
      <c r="K152" s="3">
        <v>-5700000</v>
      </c>
    </row>
    <row r="153" spans="1:11" hidden="1" outlineLevel="1" x14ac:dyDescent="0.25">
      <c r="A153" s="2" t="s">
        <v>72</v>
      </c>
      <c r="B153" s="2"/>
      <c r="C153" s="2"/>
      <c r="D153" s="2"/>
      <c r="E153" s="2"/>
      <c r="F153" s="2"/>
      <c r="G153" s="2"/>
      <c r="H153" s="3">
        <v>0</v>
      </c>
      <c r="I153" s="3">
        <v>0</v>
      </c>
      <c r="J153" s="3">
        <v>5700000</v>
      </c>
      <c r="K153" s="3">
        <v>-5700000</v>
      </c>
    </row>
    <row r="154" spans="1:11" hidden="1" outlineLevel="2" x14ac:dyDescent="0.25">
      <c r="A154" s="4" t="s">
        <v>204</v>
      </c>
      <c r="B154" s="4" t="s">
        <v>18</v>
      </c>
      <c r="C154" s="4" t="s">
        <v>205</v>
      </c>
      <c r="D154" s="4" t="s">
        <v>75</v>
      </c>
      <c r="E154" s="4" t="s">
        <v>76</v>
      </c>
      <c r="F154" s="4" t="s">
        <v>206</v>
      </c>
      <c r="G154" s="5" t="s">
        <v>25</v>
      </c>
      <c r="H154" s="6"/>
      <c r="I154" s="6">
        <v>0</v>
      </c>
      <c r="J154" s="6">
        <v>2850000</v>
      </c>
      <c r="K154" s="6">
        <v>-2850000</v>
      </c>
    </row>
    <row r="155" spans="1:11" hidden="1" outlineLevel="2" x14ac:dyDescent="0.25">
      <c r="A155" s="4" t="s">
        <v>204</v>
      </c>
      <c r="B155" s="4" t="s">
        <v>18</v>
      </c>
      <c r="C155" s="4" t="s">
        <v>205</v>
      </c>
      <c r="D155" s="4" t="s">
        <v>75</v>
      </c>
      <c r="E155" s="4" t="s">
        <v>76</v>
      </c>
      <c r="F155" s="4" t="s">
        <v>207</v>
      </c>
      <c r="G155" s="5" t="s">
        <v>25</v>
      </c>
      <c r="H155" s="6"/>
      <c r="I155" s="6">
        <v>0</v>
      </c>
      <c r="J155" s="6">
        <v>2850000</v>
      </c>
      <c r="K155" s="6">
        <v>-5700000</v>
      </c>
    </row>
    <row r="156" spans="1:11" collapsed="1" x14ac:dyDescent="0.25">
      <c r="A156" s="2" t="s">
        <v>208</v>
      </c>
      <c r="B156" s="2"/>
      <c r="C156" s="2"/>
      <c r="D156" s="2"/>
      <c r="E156" s="2"/>
      <c r="F156" s="2"/>
      <c r="G156" s="2"/>
      <c r="H156" s="3">
        <v>0</v>
      </c>
      <c r="I156" s="3">
        <v>0</v>
      </c>
      <c r="J156" s="3">
        <v>8280400</v>
      </c>
      <c r="K156" s="3">
        <v>-8280400</v>
      </c>
    </row>
    <row r="157" spans="1:11" hidden="1" outlineLevel="1" x14ac:dyDescent="0.25">
      <c r="A157" s="2" t="s">
        <v>72</v>
      </c>
      <c r="B157" s="2"/>
      <c r="C157" s="2"/>
      <c r="D157" s="2"/>
      <c r="E157" s="2"/>
      <c r="F157" s="2"/>
      <c r="G157" s="2"/>
      <c r="H157" s="3">
        <v>0</v>
      </c>
      <c r="I157" s="3">
        <v>0</v>
      </c>
      <c r="J157" s="3">
        <v>8280400</v>
      </c>
      <c r="K157" s="3">
        <v>-8280400</v>
      </c>
    </row>
    <row r="158" spans="1:11" hidden="1" outlineLevel="2" x14ac:dyDescent="0.25">
      <c r="A158" s="4" t="s">
        <v>209</v>
      </c>
      <c r="B158" s="4" t="s">
        <v>18</v>
      </c>
      <c r="C158" s="4" t="s">
        <v>210</v>
      </c>
      <c r="D158" s="4" t="s">
        <v>75</v>
      </c>
      <c r="E158" s="4" t="s">
        <v>76</v>
      </c>
      <c r="F158" s="4" t="s">
        <v>211</v>
      </c>
      <c r="G158" s="5" t="s">
        <v>23</v>
      </c>
      <c r="H158" s="6"/>
      <c r="I158" s="6">
        <v>0</v>
      </c>
      <c r="J158" s="6">
        <v>8280400</v>
      </c>
      <c r="K158" s="6">
        <v>-8280400</v>
      </c>
    </row>
    <row r="159" spans="1:11" collapsed="1" x14ac:dyDescent="0.25">
      <c r="A159" s="2" t="s">
        <v>212</v>
      </c>
      <c r="B159" s="2"/>
      <c r="C159" s="2"/>
      <c r="D159" s="2"/>
      <c r="E159" s="2"/>
      <c r="F159" s="2"/>
      <c r="G159" s="2"/>
      <c r="H159" s="3">
        <v>0</v>
      </c>
      <c r="I159" s="3">
        <v>0</v>
      </c>
      <c r="J159" s="3">
        <v>2303186</v>
      </c>
      <c r="K159" s="3">
        <v>-2303186</v>
      </c>
    </row>
    <row r="160" spans="1:11" hidden="1" outlineLevel="1" x14ac:dyDescent="0.25">
      <c r="A160" s="2" t="s">
        <v>80</v>
      </c>
      <c r="B160" s="2"/>
      <c r="C160" s="2"/>
      <c r="D160" s="2"/>
      <c r="E160" s="2"/>
      <c r="F160" s="2"/>
      <c r="G160" s="2"/>
      <c r="H160" s="3">
        <v>0</v>
      </c>
      <c r="I160" s="3">
        <v>0</v>
      </c>
      <c r="J160" s="3">
        <v>2303186</v>
      </c>
      <c r="K160" s="3">
        <v>-2303186</v>
      </c>
    </row>
    <row r="161" spans="1:11" hidden="1" outlineLevel="2" x14ac:dyDescent="0.25">
      <c r="A161" s="4" t="s">
        <v>213</v>
      </c>
      <c r="B161" s="4" t="s">
        <v>18</v>
      </c>
      <c r="C161" s="4" t="s">
        <v>214</v>
      </c>
      <c r="D161" s="4" t="s">
        <v>81</v>
      </c>
      <c r="E161" s="4" t="s">
        <v>82</v>
      </c>
      <c r="F161" s="4" t="s">
        <v>215</v>
      </c>
      <c r="G161" s="5" t="s">
        <v>23</v>
      </c>
      <c r="H161" s="6"/>
      <c r="I161" s="6">
        <v>0</v>
      </c>
      <c r="J161" s="6">
        <v>1151593</v>
      </c>
      <c r="K161" s="6">
        <v>-1151593</v>
      </c>
    </row>
    <row r="162" spans="1:11" hidden="1" outlineLevel="2" x14ac:dyDescent="0.25">
      <c r="A162" s="4" t="s">
        <v>213</v>
      </c>
      <c r="B162" s="4" t="s">
        <v>18</v>
      </c>
      <c r="C162" s="4" t="s">
        <v>214</v>
      </c>
      <c r="D162" s="4" t="s">
        <v>81</v>
      </c>
      <c r="E162" s="4" t="s">
        <v>82</v>
      </c>
      <c r="F162" s="4" t="s">
        <v>216</v>
      </c>
      <c r="G162" s="5" t="s">
        <v>25</v>
      </c>
      <c r="H162" s="6"/>
      <c r="I162" s="6">
        <v>0</v>
      </c>
      <c r="J162" s="6">
        <v>1151593</v>
      </c>
      <c r="K162" s="6">
        <v>-2303186</v>
      </c>
    </row>
    <row r="163" spans="1:11" collapsed="1" x14ac:dyDescent="0.25">
      <c r="A163" s="2" t="s">
        <v>217</v>
      </c>
      <c r="B163" s="2"/>
      <c r="C163" s="2"/>
      <c r="D163" s="2"/>
      <c r="E163" s="2"/>
      <c r="F163" s="2"/>
      <c r="G163" s="2"/>
      <c r="H163" s="3">
        <v>0</v>
      </c>
      <c r="I163" s="3">
        <v>0</v>
      </c>
      <c r="J163" s="3">
        <v>4203050</v>
      </c>
      <c r="K163" s="3">
        <v>-4203050</v>
      </c>
    </row>
    <row r="164" spans="1:11" hidden="1" outlineLevel="1" x14ac:dyDescent="0.25">
      <c r="A164" s="2" t="s">
        <v>72</v>
      </c>
      <c r="B164" s="2"/>
      <c r="C164" s="2"/>
      <c r="D164" s="2"/>
      <c r="E164" s="2"/>
      <c r="F164" s="2"/>
      <c r="G164" s="2"/>
      <c r="H164" s="3">
        <v>0</v>
      </c>
      <c r="I164" s="3">
        <v>0</v>
      </c>
      <c r="J164" s="3">
        <v>4203050</v>
      </c>
      <c r="K164" s="3">
        <v>-4203050</v>
      </c>
    </row>
    <row r="165" spans="1:11" hidden="1" outlineLevel="2" x14ac:dyDescent="0.25">
      <c r="A165" s="4" t="s">
        <v>218</v>
      </c>
      <c r="B165" s="4" t="s">
        <v>18</v>
      </c>
      <c r="C165" s="4" t="s">
        <v>219</v>
      </c>
      <c r="D165" s="4" t="s">
        <v>75</v>
      </c>
      <c r="E165" s="4" t="s">
        <v>76</v>
      </c>
      <c r="F165" s="4" t="s">
        <v>220</v>
      </c>
      <c r="G165" s="5" t="s">
        <v>48</v>
      </c>
      <c r="H165" s="6"/>
      <c r="I165" s="6">
        <v>0</v>
      </c>
      <c r="J165" s="6">
        <v>4203050</v>
      </c>
      <c r="K165" s="6">
        <v>-4203050</v>
      </c>
    </row>
    <row r="166" spans="1:11" collapsed="1" x14ac:dyDescent="0.25">
      <c r="A166" s="2" t="s">
        <v>221</v>
      </c>
      <c r="B166" s="2"/>
      <c r="C166" s="2"/>
      <c r="D166" s="2"/>
      <c r="E166" s="2"/>
      <c r="F166" s="2"/>
      <c r="G166" s="2"/>
      <c r="H166" s="3">
        <v>0</v>
      </c>
      <c r="I166" s="3">
        <v>0</v>
      </c>
      <c r="J166" s="3">
        <v>1129066</v>
      </c>
      <c r="K166" s="3">
        <v>-1129066</v>
      </c>
    </row>
    <row r="167" spans="1:11" hidden="1" outlineLevel="1" x14ac:dyDescent="0.25">
      <c r="A167" s="2" t="s">
        <v>80</v>
      </c>
      <c r="B167" s="2"/>
      <c r="C167" s="2"/>
      <c r="D167" s="2"/>
      <c r="E167" s="2"/>
      <c r="F167" s="2"/>
      <c r="G167" s="2"/>
      <c r="H167" s="3">
        <v>0</v>
      </c>
      <c r="I167" s="3">
        <v>0</v>
      </c>
      <c r="J167" s="3">
        <v>1129066</v>
      </c>
      <c r="K167" s="3">
        <v>-1129066</v>
      </c>
    </row>
    <row r="168" spans="1:11" hidden="1" outlineLevel="2" x14ac:dyDescent="0.25">
      <c r="A168" s="4" t="s">
        <v>222</v>
      </c>
      <c r="B168" s="4" t="s">
        <v>18</v>
      </c>
      <c r="C168" s="4" t="s">
        <v>223</v>
      </c>
      <c r="D168" s="4" t="s">
        <v>81</v>
      </c>
      <c r="E168" s="4" t="s">
        <v>82</v>
      </c>
      <c r="F168" s="4" t="s">
        <v>224</v>
      </c>
      <c r="G168" s="5" t="s">
        <v>23</v>
      </c>
      <c r="H168" s="6"/>
      <c r="I168" s="6">
        <v>0</v>
      </c>
      <c r="J168" s="6">
        <v>564533</v>
      </c>
      <c r="K168" s="6">
        <v>-564533</v>
      </c>
    </row>
    <row r="169" spans="1:11" hidden="1" outlineLevel="2" x14ac:dyDescent="0.25">
      <c r="A169" s="4" t="s">
        <v>222</v>
      </c>
      <c r="B169" s="4" t="s">
        <v>18</v>
      </c>
      <c r="C169" s="4" t="s">
        <v>223</v>
      </c>
      <c r="D169" s="4" t="s">
        <v>81</v>
      </c>
      <c r="E169" s="4" t="s">
        <v>82</v>
      </c>
      <c r="F169" s="4" t="s">
        <v>225</v>
      </c>
      <c r="G169" s="5" t="s">
        <v>25</v>
      </c>
      <c r="H169" s="6"/>
      <c r="I169" s="6">
        <v>0</v>
      </c>
      <c r="J169" s="6">
        <v>564533</v>
      </c>
      <c r="K169" s="6">
        <v>-1129066</v>
      </c>
    </row>
    <row r="170" spans="1:11" collapsed="1" x14ac:dyDescent="0.25">
      <c r="A170" s="2" t="s">
        <v>226</v>
      </c>
      <c r="B170" s="2"/>
      <c r="C170" s="2"/>
      <c r="D170" s="2"/>
      <c r="E170" s="2"/>
      <c r="F170" s="2"/>
      <c r="G170" s="2"/>
      <c r="H170" s="3">
        <v>0</v>
      </c>
      <c r="I170" s="3">
        <v>0</v>
      </c>
      <c r="J170" s="3">
        <v>4140200</v>
      </c>
      <c r="K170" s="3">
        <v>-4140200</v>
      </c>
    </row>
    <row r="171" spans="1:11" hidden="1" outlineLevel="1" x14ac:dyDescent="0.25">
      <c r="A171" s="2" t="s">
        <v>72</v>
      </c>
      <c r="B171" s="2"/>
      <c r="C171" s="2"/>
      <c r="D171" s="2"/>
      <c r="E171" s="2"/>
      <c r="F171" s="2"/>
      <c r="G171" s="2"/>
      <c r="H171" s="3">
        <v>0</v>
      </c>
      <c r="I171" s="3">
        <v>0</v>
      </c>
      <c r="J171" s="3">
        <v>4140200</v>
      </c>
      <c r="K171" s="3">
        <v>-4140200</v>
      </c>
    </row>
    <row r="172" spans="1:11" hidden="1" outlineLevel="2" x14ac:dyDescent="0.25">
      <c r="A172" s="4" t="s">
        <v>227</v>
      </c>
      <c r="B172" s="4" t="s">
        <v>18</v>
      </c>
      <c r="C172" s="4" t="s">
        <v>228</v>
      </c>
      <c r="D172" s="4" t="s">
        <v>75</v>
      </c>
      <c r="E172" s="4" t="s">
        <v>76</v>
      </c>
      <c r="F172" s="4" t="s">
        <v>229</v>
      </c>
      <c r="G172" s="5" t="s">
        <v>48</v>
      </c>
      <c r="H172" s="6"/>
      <c r="I172" s="6">
        <v>0</v>
      </c>
      <c r="J172" s="6">
        <v>4140200</v>
      </c>
      <c r="K172" s="6">
        <v>-4140200</v>
      </c>
    </row>
    <row r="173" spans="1:11" collapsed="1" x14ac:dyDescent="0.25">
      <c r="A173" s="2" t="s">
        <v>230</v>
      </c>
      <c r="B173" s="2"/>
      <c r="C173" s="2"/>
      <c r="D173" s="2"/>
      <c r="E173" s="2"/>
      <c r="F173" s="2"/>
      <c r="G173" s="2"/>
      <c r="H173" s="3">
        <v>0</v>
      </c>
      <c r="I173" s="3">
        <v>0</v>
      </c>
      <c r="J173" s="3">
        <v>47243850</v>
      </c>
      <c r="K173" s="3">
        <v>-47243850</v>
      </c>
    </row>
    <row r="174" spans="1:11" hidden="1" outlineLevel="1" x14ac:dyDescent="0.25">
      <c r="A174" s="2" t="s">
        <v>72</v>
      </c>
      <c r="B174" s="2"/>
      <c r="C174" s="2"/>
      <c r="D174" s="2"/>
      <c r="E174" s="2"/>
      <c r="F174" s="2"/>
      <c r="G174" s="2"/>
      <c r="H174" s="3">
        <v>0</v>
      </c>
      <c r="I174" s="3">
        <v>0</v>
      </c>
      <c r="J174" s="3">
        <v>23656786</v>
      </c>
      <c r="K174" s="3">
        <v>-23656786</v>
      </c>
    </row>
    <row r="175" spans="1:11" hidden="1" outlineLevel="2" x14ac:dyDescent="0.25">
      <c r="A175" s="4" t="s">
        <v>231</v>
      </c>
      <c r="B175" s="4" t="s">
        <v>18</v>
      </c>
      <c r="C175" s="4" t="s">
        <v>232</v>
      </c>
      <c r="D175" s="4" t="s">
        <v>75</v>
      </c>
      <c r="E175" s="4" t="s">
        <v>76</v>
      </c>
      <c r="F175" s="4" t="s">
        <v>233</v>
      </c>
      <c r="G175" s="5" t="s">
        <v>23</v>
      </c>
      <c r="H175" s="6"/>
      <c r="I175" s="6">
        <v>0</v>
      </c>
      <c r="J175" s="6">
        <v>11828393</v>
      </c>
      <c r="K175" s="6">
        <v>-11828393</v>
      </c>
    </row>
    <row r="176" spans="1:11" hidden="1" outlineLevel="2" x14ac:dyDescent="0.25">
      <c r="A176" s="4" t="s">
        <v>231</v>
      </c>
      <c r="B176" s="4" t="s">
        <v>18</v>
      </c>
      <c r="C176" s="4" t="s">
        <v>232</v>
      </c>
      <c r="D176" s="4" t="s">
        <v>75</v>
      </c>
      <c r="E176" s="4" t="s">
        <v>76</v>
      </c>
      <c r="F176" s="4" t="s">
        <v>234</v>
      </c>
      <c r="G176" s="5" t="s">
        <v>25</v>
      </c>
      <c r="H176" s="6"/>
      <c r="I176" s="6">
        <v>0</v>
      </c>
      <c r="J176" s="6">
        <v>11828393</v>
      </c>
      <c r="K176" s="6">
        <v>-23656786</v>
      </c>
    </row>
    <row r="177" spans="1:11" hidden="1" outlineLevel="1" x14ac:dyDescent="0.25">
      <c r="A177" s="2" t="s">
        <v>80</v>
      </c>
      <c r="B177" s="2"/>
      <c r="C177" s="2"/>
      <c r="D177" s="2"/>
      <c r="E177" s="2"/>
      <c r="F177" s="2"/>
      <c r="G177" s="2"/>
      <c r="H177" s="3">
        <v>0</v>
      </c>
      <c r="I177" s="3">
        <v>0</v>
      </c>
      <c r="J177" s="3">
        <v>23587064</v>
      </c>
      <c r="K177" s="3">
        <v>-23587064</v>
      </c>
    </row>
    <row r="178" spans="1:11" hidden="1" outlineLevel="2" x14ac:dyDescent="0.25">
      <c r="A178" s="4" t="s">
        <v>231</v>
      </c>
      <c r="B178" s="4" t="s">
        <v>18</v>
      </c>
      <c r="C178" s="4" t="s">
        <v>232</v>
      </c>
      <c r="D178" s="4" t="s">
        <v>81</v>
      </c>
      <c r="E178" s="4" t="s">
        <v>82</v>
      </c>
      <c r="F178" s="4" t="s">
        <v>233</v>
      </c>
      <c r="G178" s="5" t="s">
        <v>23</v>
      </c>
      <c r="H178" s="6"/>
      <c r="I178" s="6">
        <v>0</v>
      </c>
      <c r="J178" s="6">
        <v>11793532</v>
      </c>
      <c r="K178" s="6">
        <v>-11793532</v>
      </c>
    </row>
    <row r="179" spans="1:11" hidden="1" outlineLevel="2" x14ac:dyDescent="0.25">
      <c r="A179" s="4" t="s">
        <v>231</v>
      </c>
      <c r="B179" s="4" t="s">
        <v>18</v>
      </c>
      <c r="C179" s="4" t="s">
        <v>232</v>
      </c>
      <c r="D179" s="4" t="s">
        <v>81</v>
      </c>
      <c r="E179" s="4" t="s">
        <v>82</v>
      </c>
      <c r="F179" s="4" t="s">
        <v>234</v>
      </c>
      <c r="G179" s="5" t="s">
        <v>25</v>
      </c>
      <c r="H179" s="6"/>
      <c r="I179" s="6">
        <v>0</v>
      </c>
      <c r="J179" s="6">
        <v>11793532</v>
      </c>
      <c r="K179" s="6">
        <v>-23587064</v>
      </c>
    </row>
    <row r="180" spans="1:11" collapsed="1" x14ac:dyDescent="0.25">
      <c r="A180" s="2" t="s">
        <v>235</v>
      </c>
      <c r="B180" s="2"/>
      <c r="C180" s="2"/>
      <c r="D180" s="2"/>
      <c r="E180" s="2"/>
      <c r="F180" s="2"/>
      <c r="G180" s="2"/>
      <c r="H180" s="3">
        <v>0</v>
      </c>
      <c r="I180" s="3">
        <v>0</v>
      </c>
      <c r="J180" s="3">
        <v>4131658</v>
      </c>
      <c r="K180" s="3">
        <v>-4131658</v>
      </c>
    </row>
    <row r="181" spans="1:11" hidden="1" outlineLevel="1" x14ac:dyDescent="0.25">
      <c r="A181" s="2" t="s">
        <v>80</v>
      </c>
      <c r="B181" s="2"/>
      <c r="C181" s="2"/>
      <c r="D181" s="2"/>
      <c r="E181" s="2"/>
      <c r="F181" s="2"/>
      <c r="G181" s="2"/>
      <c r="H181" s="3">
        <v>0</v>
      </c>
      <c r="I181" s="3">
        <v>0</v>
      </c>
      <c r="J181" s="3">
        <v>4131658</v>
      </c>
      <c r="K181" s="3">
        <v>-4131658</v>
      </c>
    </row>
    <row r="182" spans="1:11" hidden="1" outlineLevel="2" x14ac:dyDescent="0.25">
      <c r="A182" s="4" t="s">
        <v>236</v>
      </c>
      <c r="B182" s="4" t="s">
        <v>18</v>
      </c>
      <c r="C182" s="4" t="s">
        <v>237</v>
      </c>
      <c r="D182" s="4" t="s">
        <v>81</v>
      </c>
      <c r="E182" s="4" t="s">
        <v>82</v>
      </c>
      <c r="F182" s="4" t="s">
        <v>238</v>
      </c>
      <c r="G182" s="5" t="s">
        <v>48</v>
      </c>
      <c r="H182" s="6"/>
      <c r="I182" s="6">
        <v>0</v>
      </c>
      <c r="J182" s="6">
        <v>4131658</v>
      </c>
      <c r="K182" s="6">
        <v>-4131658</v>
      </c>
    </row>
    <row r="183" spans="1:11" collapsed="1" x14ac:dyDescent="0.25">
      <c r="A183" s="2" t="s">
        <v>239</v>
      </c>
      <c r="B183" s="2"/>
      <c r="C183" s="2"/>
      <c r="D183" s="2"/>
      <c r="E183" s="2"/>
      <c r="F183" s="2"/>
      <c r="G183" s="2"/>
      <c r="H183" s="3">
        <v>0</v>
      </c>
      <c r="I183" s="3">
        <v>0</v>
      </c>
      <c r="J183" s="3">
        <v>2100000</v>
      </c>
      <c r="K183" s="3">
        <v>-2100000</v>
      </c>
    </row>
    <row r="184" spans="1:11" hidden="1" outlineLevel="1" x14ac:dyDescent="0.25">
      <c r="A184" s="2" t="s">
        <v>80</v>
      </c>
      <c r="B184" s="2"/>
      <c r="C184" s="2"/>
      <c r="D184" s="2"/>
      <c r="E184" s="2"/>
      <c r="F184" s="2"/>
      <c r="G184" s="2"/>
      <c r="H184" s="3">
        <v>0</v>
      </c>
      <c r="I184" s="3">
        <v>0</v>
      </c>
      <c r="J184" s="3">
        <v>2100000</v>
      </c>
      <c r="K184" s="3">
        <v>-2100000</v>
      </c>
    </row>
    <row r="185" spans="1:11" hidden="1" outlineLevel="2" x14ac:dyDescent="0.25">
      <c r="A185" s="4" t="s">
        <v>240</v>
      </c>
      <c r="B185" s="4" t="s">
        <v>18</v>
      </c>
      <c r="C185" s="4" t="s">
        <v>241</v>
      </c>
      <c r="D185" s="4" t="s">
        <v>81</v>
      </c>
      <c r="E185" s="4" t="s">
        <v>82</v>
      </c>
      <c r="F185" s="4" t="s">
        <v>242</v>
      </c>
      <c r="G185" s="5" t="s">
        <v>25</v>
      </c>
      <c r="H185" s="6"/>
      <c r="I185" s="6">
        <v>0</v>
      </c>
      <c r="J185" s="6">
        <v>2100000</v>
      </c>
      <c r="K185" s="6">
        <v>-2100000</v>
      </c>
    </row>
    <row r="186" spans="1:11" collapsed="1" x14ac:dyDescent="0.25">
      <c r="A186" s="2" t="s">
        <v>243</v>
      </c>
      <c r="B186" s="2"/>
      <c r="C186" s="2"/>
      <c r="D186" s="2"/>
      <c r="E186" s="2"/>
      <c r="F186" s="2"/>
      <c r="G186" s="2"/>
      <c r="H186" s="3">
        <v>0</v>
      </c>
      <c r="I186" s="3">
        <v>0</v>
      </c>
      <c r="J186" s="3">
        <v>1096756</v>
      </c>
      <c r="K186" s="3">
        <v>-1096756</v>
      </c>
    </row>
    <row r="187" spans="1:11" hidden="1" outlineLevel="1" x14ac:dyDescent="0.25">
      <c r="A187" s="2" t="s">
        <v>80</v>
      </c>
      <c r="B187" s="2"/>
      <c r="C187" s="2"/>
      <c r="D187" s="2"/>
      <c r="E187" s="2"/>
      <c r="F187" s="2"/>
      <c r="G187" s="2"/>
      <c r="H187" s="3">
        <v>0</v>
      </c>
      <c r="I187" s="3">
        <v>0</v>
      </c>
      <c r="J187" s="3">
        <v>1096756</v>
      </c>
      <c r="K187" s="3">
        <v>-1096756</v>
      </c>
    </row>
    <row r="188" spans="1:11" hidden="1" outlineLevel="2" x14ac:dyDescent="0.25">
      <c r="A188" s="4" t="s">
        <v>244</v>
      </c>
      <c r="B188" s="4" t="s">
        <v>18</v>
      </c>
      <c r="C188" s="4" t="s">
        <v>245</v>
      </c>
      <c r="D188" s="4" t="s">
        <v>81</v>
      </c>
      <c r="E188" s="4" t="s">
        <v>82</v>
      </c>
      <c r="F188" s="4" t="s">
        <v>246</v>
      </c>
      <c r="G188" s="5" t="s">
        <v>23</v>
      </c>
      <c r="H188" s="6"/>
      <c r="I188" s="6">
        <v>0</v>
      </c>
      <c r="J188" s="6">
        <v>548378</v>
      </c>
      <c r="K188" s="6">
        <v>-548378</v>
      </c>
    </row>
    <row r="189" spans="1:11" hidden="1" outlineLevel="2" x14ac:dyDescent="0.25">
      <c r="A189" s="4" t="s">
        <v>244</v>
      </c>
      <c r="B189" s="4" t="s">
        <v>18</v>
      </c>
      <c r="C189" s="4" t="s">
        <v>245</v>
      </c>
      <c r="D189" s="4" t="s">
        <v>81</v>
      </c>
      <c r="E189" s="4" t="s">
        <v>82</v>
      </c>
      <c r="F189" s="4" t="s">
        <v>247</v>
      </c>
      <c r="G189" s="5" t="s">
        <v>25</v>
      </c>
      <c r="H189" s="6"/>
      <c r="I189" s="6">
        <v>0</v>
      </c>
      <c r="J189" s="6">
        <v>548378</v>
      </c>
      <c r="K189" s="6">
        <v>-1096756</v>
      </c>
    </row>
    <row r="190" spans="1:11" collapsed="1" x14ac:dyDescent="0.25">
      <c r="A190" s="2" t="s">
        <v>248</v>
      </c>
      <c r="B190" s="2"/>
      <c r="C190" s="2"/>
      <c r="D190" s="2"/>
      <c r="E190" s="2"/>
      <c r="F190" s="2"/>
      <c r="G190" s="2"/>
      <c r="H190" s="3">
        <v>0</v>
      </c>
      <c r="I190" s="3">
        <v>0</v>
      </c>
      <c r="J190" s="3">
        <v>3000000</v>
      </c>
      <c r="K190" s="3">
        <v>-3000000</v>
      </c>
    </row>
    <row r="191" spans="1:11" hidden="1" outlineLevel="1" x14ac:dyDescent="0.25">
      <c r="A191" s="2" t="s">
        <v>72</v>
      </c>
      <c r="B191" s="2"/>
      <c r="C191" s="2"/>
      <c r="D191" s="2"/>
      <c r="E191" s="2"/>
      <c r="F191" s="2"/>
      <c r="G191" s="2"/>
      <c r="H191" s="3">
        <v>0</v>
      </c>
      <c r="I191" s="3">
        <v>0</v>
      </c>
      <c r="J191" s="3">
        <v>3000000</v>
      </c>
      <c r="K191" s="3">
        <v>-3000000</v>
      </c>
    </row>
    <row r="192" spans="1:11" hidden="1" outlineLevel="2" x14ac:dyDescent="0.25">
      <c r="A192" s="4" t="s">
        <v>249</v>
      </c>
      <c r="B192" s="4" t="s">
        <v>18</v>
      </c>
      <c r="C192" s="4" t="s">
        <v>250</v>
      </c>
      <c r="D192" s="4" t="s">
        <v>75</v>
      </c>
      <c r="E192" s="4" t="s">
        <v>76</v>
      </c>
      <c r="F192" s="4" t="s">
        <v>251</v>
      </c>
      <c r="G192" s="5" t="s">
        <v>23</v>
      </c>
      <c r="H192" s="6"/>
      <c r="I192" s="6">
        <v>0</v>
      </c>
      <c r="J192" s="6">
        <v>3000000</v>
      </c>
      <c r="K192" s="6">
        <v>-3000000</v>
      </c>
    </row>
    <row r="193" spans="1:11" collapsed="1" x14ac:dyDescent="0.25">
      <c r="A193" s="2" t="s">
        <v>252</v>
      </c>
      <c r="B193" s="2"/>
      <c r="C193" s="2"/>
      <c r="D193" s="2"/>
      <c r="E193" s="2"/>
      <c r="F193" s="2"/>
      <c r="G193" s="2"/>
      <c r="H193" s="3">
        <v>0</v>
      </c>
      <c r="I193" s="3">
        <v>26703997.440000001</v>
      </c>
      <c r="J193" s="3">
        <v>69057285.930000007</v>
      </c>
      <c r="K193" s="3">
        <v>-42353288.490000002</v>
      </c>
    </row>
    <row r="194" spans="1:11" hidden="1" outlineLevel="1" x14ac:dyDescent="0.25">
      <c r="A194" s="2" t="s">
        <v>54</v>
      </c>
      <c r="B194" s="2"/>
      <c r="C194" s="2"/>
      <c r="D194" s="2"/>
      <c r="E194" s="2"/>
      <c r="F194" s="2"/>
      <c r="G194" s="2"/>
      <c r="H194" s="3">
        <v>0</v>
      </c>
      <c r="I194" s="3">
        <v>26703997.440000001</v>
      </c>
      <c r="J194" s="3">
        <v>0</v>
      </c>
      <c r="K194" s="3">
        <v>26703997.440000001</v>
      </c>
    </row>
    <row r="195" spans="1:11" hidden="1" outlineLevel="2" x14ac:dyDescent="0.25">
      <c r="A195" s="4" t="s">
        <v>253</v>
      </c>
      <c r="B195" s="4" t="s">
        <v>18</v>
      </c>
      <c r="C195" s="4" t="s">
        <v>254</v>
      </c>
      <c r="D195" s="4" t="s">
        <v>55</v>
      </c>
      <c r="E195" s="4" t="s">
        <v>56</v>
      </c>
      <c r="F195" s="4" t="s">
        <v>255</v>
      </c>
      <c r="G195" s="5" t="s">
        <v>37</v>
      </c>
      <c r="H195" s="6"/>
      <c r="I195" s="6">
        <v>26703997.440000001</v>
      </c>
      <c r="J195" s="6">
        <v>0</v>
      </c>
      <c r="K195" s="6">
        <v>26703997.440000001</v>
      </c>
    </row>
    <row r="196" spans="1:11" hidden="1" outlineLevel="1" x14ac:dyDescent="0.25">
      <c r="A196" s="2" t="s">
        <v>16</v>
      </c>
      <c r="B196" s="2"/>
      <c r="C196" s="2"/>
      <c r="D196" s="2"/>
      <c r="E196" s="2"/>
      <c r="F196" s="2"/>
      <c r="G196" s="2"/>
      <c r="H196" s="3">
        <v>0</v>
      </c>
      <c r="I196" s="3">
        <v>0</v>
      </c>
      <c r="J196" s="3">
        <v>69057285.930000007</v>
      </c>
      <c r="K196" s="3">
        <v>-69057285.930000007</v>
      </c>
    </row>
    <row r="197" spans="1:11" hidden="1" outlineLevel="2" x14ac:dyDescent="0.25">
      <c r="A197" s="4" t="s">
        <v>253</v>
      </c>
      <c r="B197" s="4" t="s">
        <v>18</v>
      </c>
      <c r="C197" s="4" t="s">
        <v>254</v>
      </c>
      <c r="D197" s="4" t="s">
        <v>20</v>
      </c>
      <c r="E197" s="4" t="s">
        <v>21</v>
      </c>
      <c r="F197" s="4" t="s">
        <v>256</v>
      </c>
      <c r="G197" s="5" t="s">
        <v>23</v>
      </c>
      <c r="H197" s="6"/>
      <c r="I197" s="6">
        <v>0</v>
      </c>
      <c r="J197" s="6">
        <v>11803860</v>
      </c>
      <c r="K197" s="6">
        <v>-11803860</v>
      </c>
    </row>
    <row r="198" spans="1:11" hidden="1" outlineLevel="2" x14ac:dyDescent="0.25">
      <c r="A198" s="4" t="s">
        <v>253</v>
      </c>
      <c r="B198" s="4" t="s">
        <v>18</v>
      </c>
      <c r="C198" s="4" t="s">
        <v>254</v>
      </c>
      <c r="D198" s="4" t="s">
        <v>20</v>
      </c>
      <c r="E198" s="4" t="s">
        <v>21</v>
      </c>
      <c r="F198" s="4" t="s">
        <v>257</v>
      </c>
      <c r="G198" s="5" t="s">
        <v>23</v>
      </c>
      <c r="H198" s="6"/>
      <c r="I198" s="6">
        <v>0</v>
      </c>
      <c r="J198" s="6">
        <v>7082316</v>
      </c>
      <c r="K198" s="6">
        <v>-18886176</v>
      </c>
    </row>
    <row r="199" spans="1:11" hidden="1" outlineLevel="2" x14ac:dyDescent="0.25">
      <c r="A199" s="4" t="s">
        <v>253</v>
      </c>
      <c r="B199" s="4" t="s">
        <v>18</v>
      </c>
      <c r="C199" s="4" t="s">
        <v>254</v>
      </c>
      <c r="D199" s="4" t="s">
        <v>20</v>
      </c>
      <c r="E199" s="4" t="s">
        <v>21</v>
      </c>
      <c r="F199" s="4" t="s">
        <v>258</v>
      </c>
      <c r="G199" s="5" t="s">
        <v>23</v>
      </c>
      <c r="H199" s="6"/>
      <c r="I199" s="6">
        <v>0</v>
      </c>
      <c r="J199" s="6">
        <v>2065675.5</v>
      </c>
      <c r="K199" s="6">
        <v>-20951851.5</v>
      </c>
    </row>
    <row r="200" spans="1:11" hidden="1" outlineLevel="2" x14ac:dyDescent="0.25">
      <c r="A200" s="4" t="s">
        <v>253</v>
      </c>
      <c r="B200" s="4" t="s">
        <v>18</v>
      </c>
      <c r="C200" s="4" t="s">
        <v>254</v>
      </c>
      <c r="D200" s="4" t="s">
        <v>20</v>
      </c>
      <c r="E200" s="4" t="s">
        <v>21</v>
      </c>
      <c r="F200" s="4" t="s">
        <v>259</v>
      </c>
      <c r="G200" s="5" t="s">
        <v>25</v>
      </c>
      <c r="H200" s="6"/>
      <c r="I200" s="6">
        <v>0</v>
      </c>
      <c r="J200" s="6">
        <v>11886690</v>
      </c>
      <c r="K200" s="6">
        <v>-32838541.5</v>
      </c>
    </row>
    <row r="201" spans="1:11" hidden="1" outlineLevel="2" x14ac:dyDescent="0.25">
      <c r="A201" s="4" t="s">
        <v>253</v>
      </c>
      <c r="B201" s="4" t="s">
        <v>18</v>
      </c>
      <c r="C201" s="4" t="s">
        <v>254</v>
      </c>
      <c r="D201" s="4" t="s">
        <v>20</v>
      </c>
      <c r="E201" s="4" t="s">
        <v>21</v>
      </c>
      <c r="F201" s="4" t="s">
        <v>260</v>
      </c>
      <c r="G201" s="5" t="s">
        <v>25</v>
      </c>
      <c r="H201" s="6"/>
      <c r="I201" s="6">
        <v>0</v>
      </c>
      <c r="J201" s="6">
        <v>7132014</v>
      </c>
      <c r="K201" s="6">
        <v>-39970555.5</v>
      </c>
    </row>
    <row r="202" spans="1:11" hidden="1" outlineLevel="2" x14ac:dyDescent="0.25">
      <c r="A202" s="4" t="s">
        <v>253</v>
      </c>
      <c r="B202" s="4" t="s">
        <v>18</v>
      </c>
      <c r="C202" s="4" t="s">
        <v>254</v>
      </c>
      <c r="D202" s="4" t="s">
        <v>20</v>
      </c>
      <c r="E202" s="4" t="s">
        <v>21</v>
      </c>
      <c r="F202" s="4" t="s">
        <v>261</v>
      </c>
      <c r="G202" s="5" t="s">
        <v>25</v>
      </c>
      <c r="H202" s="6"/>
      <c r="I202" s="6">
        <v>0</v>
      </c>
      <c r="J202" s="6">
        <v>2080170.75</v>
      </c>
      <c r="K202" s="6">
        <v>-42050726.25</v>
      </c>
    </row>
    <row r="203" spans="1:11" hidden="1" outlineLevel="2" x14ac:dyDescent="0.25">
      <c r="A203" s="4" t="s">
        <v>253</v>
      </c>
      <c r="B203" s="4" t="s">
        <v>18</v>
      </c>
      <c r="C203" s="4" t="s">
        <v>254</v>
      </c>
      <c r="D203" s="4" t="s">
        <v>20</v>
      </c>
      <c r="E203" s="4" t="s">
        <v>21</v>
      </c>
      <c r="F203" s="4" t="s">
        <v>262</v>
      </c>
      <c r="G203" s="5" t="s">
        <v>25</v>
      </c>
      <c r="H203" s="6"/>
      <c r="I203" s="6">
        <v>0</v>
      </c>
      <c r="J203" s="6">
        <v>27006559.68</v>
      </c>
      <c r="K203" s="6">
        <v>-69057285.930000007</v>
      </c>
    </row>
    <row r="204" spans="1:11" collapsed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5" spans="1:11" collapsed="1" x14ac:dyDescent="0.25">
      <c r="A205" s="120" t="s">
        <v>263</v>
      </c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</row>
    <row r="206" spans="1:11" x14ac:dyDescent="0.25">
      <c r="J206" s="33"/>
    </row>
  </sheetData>
  <mergeCells count="8">
    <mergeCell ref="A6:K6"/>
    <mergeCell ref="A7:K7"/>
    <mergeCell ref="A205:K205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P58"/>
  <sheetViews>
    <sheetView showGridLines="0" topLeftCell="A52" zoomScale="85" zoomScaleNormal="85" zoomScaleSheetLayoutView="85" workbookViewId="0">
      <selection activeCell="K57" sqref="K57:O57"/>
    </sheetView>
  </sheetViews>
  <sheetFormatPr baseColWidth="10" defaultRowHeight="15.75" x14ac:dyDescent="0.25"/>
  <cols>
    <col min="1" max="1" width="3.85546875" style="35" customWidth="1"/>
    <col min="2" max="6" width="11.42578125" style="35"/>
    <col min="7" max="7" width="19.28515625" style="35" customWidth="1"/>
    <col min="8" max="8" width="11.42578125" style="35"/>
    <col min="9" max="9" width="15.85546875" style="35" customWidth="1"/>
    <col min="10" max="14" width="11.42578125" style="35"/>
    <col min="15" max="15" width="27.5703125" style="35" customWidth="1"/>
    <col min="16" max="16" width="7.85546875" style="35" customWidth="1"/>
    <col min="17" max="16384" width="11.42578125" style="35"/>
  </cols>
  <sheetData>
    <row r="1" spans="2:16" ht="16.5" thickBot="1" x14ac:dyDescent="0.3"/>
    <row r="2" spans="2:16" ht="42.75" customHeight="1" x14ac:dyDescent="0.25">
      <c r="B2" s="36"/>
      <c r="C2" s="37"/>
      <c r="D2" s="301" t="s">
        <v>440</v>
      </c>
      <c r="E2" s="301"/>
      <c r="F2" s="301"/>
      <c r="G2" s="301"/>
      <c r="H2" s="301"/>
      <c r="I2" s="301"/>
      <c r="J2" s="301"/>
      <c r="K2" s="301"/>
      <c r="L2" s="301"/>
      <c r="M2" s="303">
        <v>302</v>
      </c>
      <c r="N2" s="303"/>
      <c r="O2" s="304"/>
    </row>
    <row r="3" spans="2:16" ht="73.5" customHeight="1" thickBot="1" x14ac:dyDescent="0.3">
      <c r="B3" s="38"/>
      <c r="C3" s="39"/>
      <c r="D3" s="302"/>
      <c r="E3" s="302"/>
      <c r="F3" s="302"/>
      <c r="G3" s="302"/>
      <c r="H3" s="302"/>
      <c r="I3" s="302"/>
      <c r="J3" s="302"/>
      <c r="K3" s="302"/>
      <c r="L3" s="302"/>
      <c r="M3" s="305"/>
      <c r="N3" s="305"/>
      <c r="O3" s="306"/>
    </row>
    <row r="4" spans="2:16" ht="33" customHeight="1" thickBot="1" x14ac:dyDescent="0.3">
      <c r="B4" s="307" t="s">
        <v>832</v>
      </c>
      <c r="C4" s="308"/>
      <c r="D4" s="308"/>
      <c r="E4" s="308"/>
      <c r="F4" s="309"/>
      <c r="G4" s="310" t="s">
        <v>441</v>
      </c>
      <c r="H4" s="310"/>
      <c r="I4" s="310"/>
      <c r="J4" s="310"/>
      <c r="K4" s="115"/>
      <c r="L4" s="113"/>
      <c r="M4" s="113"/>
      <c r="N4" s="113"/>
      <c r="O4" s="114"/>
    </row>
    <row r="5" spans="2:16" ht="16.5" thickBot="1" x14ac:dyDescent="0.3">
      <c r="B5" s="311" t="s">
        <v>442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3"/>
    </row>
    <row r="6" spans="2:16" x14ac:dyDescent="0.25">
      <c r="B6" s="314" t="s">
        <v>443</v>
      </c>
      <c r="C6" s="40">
        <v>1</v>
      </c>
      <c r="D6" s="317" t="s">
        <v>444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9"/>
    </row>
    <row r="7" spans="2:16" ht="27.75" customHeight="1" thickBot="1" x14ac:dyDescent="0.3">
      <c r="B7" s="315"/>
      <c r="C7" s="41">
        <f>+C6+1</f>
        <v>2</v>
      </c>
      <c r="D7" s="320" t="s">
        <v>445</v>
      </c>
      <c r="E7" s="321"/>
      <c r="F7" s="321"/>
      <c r="G7" s="321"/>
      <c r="H7" s="322" t="s">
        <v>446</v>
      </c>
      <c r="I7" s="322"/>
      <c r="J7" s="322"/>
      <c r="K7" s="322"/>
      <c r="L7" s="322"/>
      <c r="M7" s="322"/>
      <c r="N7" s="322"/>
      <c r="O7" s="323"/>
    </row>
    <row r="8" spans="2:16" ht="24" customHeight="1" x14ac:dyDescent="0.25">
      <c r="B8" s="315"/>
      <c r="C8" s="324">
        <f>+C7+1</f>
        <v>3</v>
      </c>
      <c r="D8" s="326" t="s">
        <v>447</v>
      </c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8"/>
    </row>
    <row r="9" spans="2:16" ht="21.75" customHeight="1" thickBot="1" x14ac:dyDescent="0.3">
      <c r="B9" s="315"/>
      <c r="C9" s="325"/>
      <c r="D9" s="329" t="s">
        <v>448</v>
      </c>
      <c r="E9" s="330"/>
      <c r="F9" s="330"/>
      <c r="G9" s="330"/>
      <c r="H9" s="330"/>
      <c r="I9" s="330"/>
      <c r="J9" s="330"/>
      <c r="K9" s="330"/>
      <c r="L9" s="330"/>
      <c r="M9" s="330"/>
      <c r="N9" s="330" t="s">
        <v>449</v>
      </c>
      <c r="O9" s="331"/>
    </row>
    <row r="10" spans="2:16" ht="26.25" customHeight="1" thickBot="1" x14ac:dyDescent="0.3">
      <c r="B10" s="316"/>
      <c r="C10" s="42">
        <f>+C8+1</f>
        <v>4</v>
      </c>
      <c r="D10" s="332" t="s">
        <v>450</v>
      </c>
      <c r="E10" s="333"/>
      <c r="F10" s="333"/>
      <c r="G10" s="334" t="s">
        <v>451</v>
      </c>
      <c r="H10" s="335"/>
      <c r="I10" s="335"/>
      <c r="J10" s="335"/>
      <c r="K10" s="336"/>
      <c r="L10" s="43" t="s">
        <v>452</v>
      </c>
      <c r="M10" s="44"/>
      <c r="N10" s="45"/>
      <c r="O10" s="46"/>
    </row>
    <row r="11" spans="2:16" x14ac:dyDescent="0.25">
      <c r="B11" s="255" t="s">
        <v>453</v>
      </c>
      <c r="C11" s="47">
        <v>8</v>
      </c>
      <c r="D11" s="337" t="s">
        <v>454</v>
      </c>
      <c r="E11" s="190"/>
      <c r="F11" s="190"/>
      <c r="G11" s="190"/>
      <c r="H11" s="190"/>
      <c r="I11" s="190"/>
      <c r="J11" s="190"/>
      <c r="K11" s="190"/>
      <c r="L11" s="190"/>
      <c r="M11" s="191"/>
      <c r="N11" s="338">
        <v>0</v>
      </c>
      <c r="O11" s="339"/>
      <c r="P11" s="48"/>
    </row>
    <row r="12" spans="2:16" x14ac:dyDescent="0.25">
      <c r="B12" s="256"/>
      <c r="C12" s="50">
        <f t="shared" ref="C12:C19" si="0">+C11+1</f>
        <v>9</v>
      </c>
      <c r="D12" s="340" t="s">
        <v>455</v>
      </c>
      <c r="E12" s="153"/>
      <c r="F12" s="153"/>
      <c r="G12" s="153"/>
      <c r="H12" s="153"/>
      <c r="I12" s="153"/>
      <c r="J12" s="153"/>
      <c r="K12" s="153"/>
      <c r="L12" s="153"/>
      <c r="M12" s="154"/>
      <c r="N12" s="341">
        <v>0</v>
      </c>
      <c r="O12" s="342"/>
    </row>
    <row r="13" spans="2:16" x14ac:dyDescent="0.25">
      <c r="B13" s="256"/>
      <c r="C13" s="110">
        <f t="shared" si="0"/>
        <v>10</v>
      </c>
      <c r="D13" s="296" t="s">
        <v>456</v>
      </c>
      <c r="E13" s="212"/>
      <c r="F13" s="212"/>
      <c r="G13" s="212"/>
      <c r="H13" s="212"/>
      <c r="I13" s="212"/>
      <c r="J13" s="212"/>
      <c r="K13" s="212"/>
      <c r="L13" s="212"/>
      <c r="M13" s="213"/>
      <c r="N13" s="297">
        <f>+N11-N12</f>
        <v>0</v>
      </c>
      <c r="O13" s="298"/>
      <c r="P13" s="49"/>
    </row>
    <row r="14" spans="2:16" x14ac:dyDescent="0.25">
      <c r="B14" s="256"/>
      <c r="C14" s="50">
        <f t="shared" si="0"/>
        <v>11</v>
      </c>
      <c r="D14" s="286" t="s">
        <v>457</v>
      </c>
      <c r="E14" s="287"/>
      <c r="F14" s="287"/>
      <c r="G14" s="287"/>
      <c r="H14" s="287"/>
      <c r="I14" s="287"/>
      <c r="J14" s="287"/>
      <c r="K14" s="287"/>
      <c r="L14" s="287"/>
      <c r="M14" s="288"/>
      <c r="N14" s="289">
        <v>0</v>
      </c>
      <c r="O14" s="290"/>
    </row>
    <row r="15" spans="2:16" x14ac:dyDescent="0.25">
      <c r="B15" s="256"/>
      <c r="C15" s="50">
        <f t="shared" si="0"/>
        <v>12</v>
      </c>
      <c r="D15" s="286" t="s">
        <v>458</v>
      </c>
      <c r="E15" s="287"/>
      <c r="F15" s="287"/>
      <c r="G15" s="287"/>
      <c r="H15" s="287"/>
      <c r="I15" s="287"/>
      <c r="J15" s="287"/>
      <c r="K15" s="287"/>
      <c r="L15" s="287"/>
      <c r="M15" s="288"/>
      <c r="N15" s="289">
        <v>0</v>
      </c>
      <c r="O15" s="290"/>
      <c r="P15" s="67"/>
    </row>
    <row r="16" spans="2:16" x14ac:dyDescent="0.25">
      <c r="B16" s="256"/>
      <c r="C16" s="50">
        <f t="shared" si="0"/>
        <v>13</v>
      </c>
      <c r="D16" s="286" t="s">
        <v>459</v>
      </c>
      <c r="E16" s="287"/>
      <c r="F16" s="287"/>
      <c r="G16" s="287"/>
      <c r="H16" s="287"/>
      <c r="I16" s="287"/>
      <c r="J16" s="287"/>
      <c r="K16" s="287"/>
      <c r="L16" s="287"/>
      <c r="M16" s="288"/>
      <c r="N16" s="343">
        <v>0</v>
      </c>
      <c r="O16" s="344"/>
    </row>
    <row r="17" spans="2:16" x14ac:dyDescent="0.25">
      <c r="B17" s="256"/>
      <c r="C17" s="50">
        <f t="shared" si="0"/>
        <v>14</v>
      </c>
      <c r="D17" s="286" t="s">
        <v>460</v>
      </c>
      <c r="E17" s="287"/>
      <c r="F17" s="287"/>
      <c r="G17" s="287"/>
      <c r="H17" s="287"/>
      <c r="I17" s="287"/>
      <c r="J17" s="287"/>
      <c r="K17" s="287"/>
      <c r="L17" s="287"/>
      <c r="M17" s="288"/>
      <c r="N17" s="289">
        <v>0</v>
      </c>
      <c r="O17" s="290"/>
    </row>
    <row r="18" spans="2:16" ht="16.5" thickBot="1" x14ac:dyDescent="0.3">
      <c r="B18" s="256"/>
      <c r="C18" s="51">
        <f t="shared" si="0"/>
        <v>15</v>
      </c>
      <c r="D18" s="291" t="s">
        <v>461</v>
      </c>
      <c r="E18" s="292"/>
      <c r="F18" s="292"/>
      <c r="G18" s="292"/>
      <c r="H18" s="292"/>
      <c r="I18" s="292"/>
      <c r="J18" s="292"/>
      <c r="K18" s="292"/>
      <c r="L18" s="292"/>
      <c r="M18" s="293"/>
      <c r="N18" s="294">
        <v>0</v>
      </c>
      <c r="O18" s="295"/>
    </row>
    <row r="19" spans="2:16" ht="16.5" thickBot="1" x14ac:dyDescent="0.3">
      <c r="B19" s="258"/>
      <c r="C19" s="111">
        <f t="shared" si="0"/>
        <v>16</v>
      </c>
      <c r="D19" s="250" t="s">
        <v>462</v>
      </c>
      <c r="E19" s="251"/>
      <c r="F19" s="251"/>
      <c r="G19" s="251"/>
      <c r="H19" s="251"/>
      <c r="I19" s="251"/>
      <c r="J19" s="251"/>
      <c r="K19" s="251"/>
      <c r="L19" s="251"/>
      <c r="M19" s="252"/>
      <c r="N19" s="253">
        <f>+N13-N14-N15-N16-N17-N18</f>
        <v>0</v>
      </c>
      <c r="O19" s="254"/>
    </row>
    <row r="20" spans="2:16" ht="16.5" thickBot="1" x14ac:dyDescent="0.3">
      <c r="B20" s="255" t="s">
        <v>463</v>
      </c>
      <c r="C20" s="259" t="s">
        <v>464</v>
      </c>
      <c r="D20" s="260"/>
      <c r="E20" s="260"/>
      <c r="F20" s="260"/>
      <c r="G20" s="52" t="s">
        <v>465</v>
      </c>
      <c r="H20" s="260" t="s">
        <v>466</v>
      </c>
      <c r="I20" s="260"/>
      <c r="J20" s="260" t="s">
        <v>467</v>
      </c>
      <c r="K20" s="260"/>
      <c r="L20" s="260"/>
      <c r="M20" s="261"/>
      <c r="N20" s="262" t="s">
        <v>468</v>
      </c>
      <c r="O20" s="263"/>
      <c r="P20" s="60"/>
    </row>
    <row r="21" spans="2:16" x14ac:dyDescent="0.25">
      <c r="B21" s="256"/>
      <c r="C21" s="264" t="s">
        <v>469</v>
      </c>
      <c r="D21" s="265"/>
      <c r="E21" s="265"/>
      <c r="F21" s="265"/>
      <c r="G21" s="53">
        <v>6201</v>
      </c>
      <c r="H21" s="266">
        <f>+N19</f>
        <v>0</v>
      </c>
      <c r="I21" s="267"/>
      <c r="J21" s="267">
        <v>9.66</v>
      </c>
      <c r="K21" s="267"/>
      <c r="L21" s="267"/>
      <c r="M21" s="268"/>
      <c r="N21" s="269">
        <f>+H21/1000*J21</f>
        <v>0</v>
      </c>
      <c r="O21" s="270"/>
    </row>
    <row r="22" spans="2:16" x14ac:dyDescent="0.25">
      <c r="B22" s="256"/>
      <c r="C22" s="271" t="s">
        <v>470</v>
      </c>
      <c r="D22" s="141"/>
      <c r="E22" s="141"/>
      <c r="F22" s="141"/>
      <c r="G22" s="54"/>
      <c r="H22" s="272"/>
      <c r="I22" s="272"/>
      <c r="J22" s="273"/>
      <c r="K22" s="273"/>
      <c r="L22" s="273"/>
      <c r="M22" s="274"/>
      <c r="N22" s="275"/>
      <c r="O22" s="276"/>
    </row>
    <row r="23" spans="2:16" x14ac:dyDescent="0.25">
      <c r="B23" s="256"/>
      <c r="C23" s="271" t="s">
        <v>471</v>
      </c>
      <c r="D23" s="141"/>
      <c r="E23" s="141"/>
      <c r="F23" s="141"/>
      <c r="G23" s="54"/>
      <c r="H23" s="272"/>
      <c r="I23" s="272"/>
      <c r="J23" s="273"/>
      <c r="K23" s="273"/>
      <c r="L23" s="273"/>
      <c r="M23" s="274"/>
      <c r="N23" s="275"/>
      <c r="O23" s="276"/>
    </row>
    <row r="24" spans="2:16" ht="16.5" thickBot="1" x14ac:dyDescent="0.3">
      <c r="B24" s="256"/>
      <c r="C24" s="277" t="s">
        <v>472</v>
      </c>
      <c r="D24" s="278"/>
      <c r="E24" s="279"/>
      <c r="F24" s="280" t="s">
        <v>473</v>
      </c>
      <c r="G24" s="279"/>
      <c r="H24" s="281"/>
      <c r="I24" s="281"/>
      <c r="J24" s="282" t="s">
        <v>474</v>
      </c>
      <c r="K24" s="282"/>
      <c r="L24" s="282"/>
      <c r="M24" s="283"/>
      <c r="N24" s="284"/>
      <c r="O24" s="285"/>
    </row>
    <row r="25" spans="2:16" ht="16.5" thickBot="1" x14ac:dyDescent="0.3">
      <c r="B25" s="256"/>
      <c r="C25" s="227" t="s">
        <v>475</v>
      </c>
      <c r="D25" s="228"/>
      <c r="E25" s="228"/>
      <c r="F25" s="228"/>
      <c r="G25" s="229"/>
      <c r="H25" s="230"/>
      <c r="I25" s="231"/>
      <c r="J25" s="232" t="s">
        <v>476</v>
      </c>
      <c r="K25" s="233"/>
      <c r="L25" s="233"/>
      <c r="M25" s="234"/>
      <c r="N25" s="235">
        <f>+N21</f>
        <v>0</v>
      </c>
      <c r="O25" s="231"/>
    </row>
    <row r="26" spans="2:16" ht="16.5" thickBot="1" x14ac:dyDescent="0.3">
      <c r="B26" s="256"/>
      <c r="C26" s="236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8"/>
    </row>
    <row r="27" spans="2:16" ht="16.5" thickBot="1" x14ac:dyDescent="0.3">
      <c r="B27" s="257"/>
      <c r="C27" s="55">
        <v>18</v>
      </c>
      <c r="D27" s="239" t="s">
        <v>477</v>
      </c>
      <c r="E27" s="240"/>
      <c r="F27" s="240"/>
      <c r="G27" s="240"/>
      <c r="H27" s="240"/>
      <c r="I27" s="241"/>
      <c r="J27" s="242" t="s">
        <v>478</v>
      </c>
      <c r="K27" s="243"/>
      <c r="L27" s="243"/>
      <c r="M27" s="244"/>
      <c r="N27" s="245"/>
      <c r="O27" s="246"/>
    </row>
    <row r="28" spans="2:16" ht="16.5" thickBot="1" x14ac:dyDescent="0.3">
      <c r="B28" s="258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9"/>
    </row>
    <row r="29" spans="2:16" x14ac:dyDescent="0.25">
      <c r="B29" s="204" t="s">
        <v>479</v>
      </c>
      <c r="C29" s="40">
        <v>20</v>
      </c>
      <c r="D29" s="189" t="s">
        <v>480</v>
      </c>
      <c r="E29" s="190"/>
      <c r="F29" s="190"/>
      <c r="G29" s="190"/>
      <c r="H29" s="190"/>
      <c r="I29" s="190"/>
      <c r="J29" s="190"/>
      <c r="K29" s="190"/>
      <c r="L29" s="190"/>
      <c r="M29" s="191"/>
      <c r="N29" s="207">
        <f>+N25</f>
        <v>0</v>
      </c>
      <c r="O29" s="208"/>
    </row>
    <row r="30" spans="2:16" x14ac:dyDescent="0.25">
      <c r="B30" s="205"/>
      <c r="C30" s="56">
        <f t="shared" ref="C30:C48" si="1">+C29+1</f>
        <v>21</v>
      </c>
      <c r="D30" s="157" t="s">
        <v>481</v>
      </c>
      <c r="E30" s="158"/>
      <c r="F30" s="158"/>
      <c r="G30" s="158"/>
      <c r="H30" s="158"/>
      <c r="I30" s="158"/>
      <c r="J30" s="158"/>
      <c r="K30" s="158"/>
      <c r="L30" s="158"/>
      <c r="M30" s="159"/>
      <c r="N30" s="209">
        <v>0</v>
      </c>
      <c r="O30" s="210"/>
    </row>
    <row r="31" spans="2:16" x14ac:dyDescent="0.25">
      <c r="B31" s="205"/>
      <c r="C31" s="56">
        <f t="shared" si="1"/>
        <v>22</v>
      </c>
      <c r="D31" s="157" t="s">
        <v>482</v>
      </c>
      <c r="E31" s="158"/>
      <c r="F31" s="158"/>
      <c r="G31" s="158"/>
      <c r="H31" s="158"/>
      <c r="I31" s="158"/>
      <c r="J31" s="158"/>
      <c r="K31" s="158"/>
      <c r="L31" s="158"/>
      <c r="M31" s="159"/>
      <c r="N31" s="218">
        <v>0</v>
      </c>
      <c r="O31" s="219"/>
    </row>
    <row r="32" spans="2:16" x14ac:dyDescent="0.25">
      <c r="B32" s="205"/>
      <c r="C32" s="56">
        <f t="shared" si="1"/>
        <v>23</v>
      </c>
      <c r="D32" s="157" t="s">
        <v>483</v>
      </c>
      <c r="E32" s="158"/>
      <c r="F32" s="158"/>
      <c r="G32" s="158"/>
      <c r="H32" s="158"/>
      <c r="I32" s="158"/>
      <c r="J32" s="158"/>
      <c r="K32" s="158"/>
      <c r="L32" s="158"/>
      <c r="M32" s="159"/>
      <c r="N32" s="209">
        <v>0</v>
      </c>
      <c r="O32" s="210"/>
    </row>
    <row r="33" spans="2:16" ht="16.5" thickBot="1" x14ac:dyDescent="0.3">
      <c r="B33" s="205"/>
      <c r="C33" s="41">
        <f t="shared" si="1"/>
        <v>24</v>
      </c>
      <c r="D33" s="157" t="s">
        <v>484</v>
      </c>
      <c r="E33" s="158"/>
      <c r="F33" s="158"/>
      <c r="G33" s="158"/>
      <c r="H33" s="158"/>
      <c r="I33" s="158"/>
      <c r="J33" s="158"/>
      <c r="K33" s="158"/>
      <c r="L33" s="158"/>
      <c r="M33" s="159"/>
      <c r="N33" s="209">
        <v>0</v>
      </c>
      <c r="O33" s="210"/>
    </row>
    <row r="34" spans="2:16" ht="19.5" thickBot="1" x14ac:dyDescent="0.35">
      <c r="B34" s="205"/>
      <c r="C34" s="112">
        <f t="shared" si="1"/>
        <v>25</v>
      </c>
      <c r="D34" s="211" t="s">
        <v>485</v>
      </c>
      <c r="E34" s="212"/>
      <c r="F34" s="212"/>
      <c r="G34" s="212"/>
      <c r="H34" s="212"/>
      <c r="I34" s="212"/>
      <c r="J34" s="212"/>
      <c r="K34" s="212"/>
      <c r="L34" s="212"/>
      <c r="M34" s="213"/>
      <c r="N34" s="214">
        <f>+N29</f>
        <v>0</v>
      </c>
      <c r="O34" s="215"/>
    </row>
    <row r="35" spans="2:16" x14ac:dyDescent="0.25">
      <c r="B35" s="205"/>
      <c r="C35" s="57">
        <f t="shared" si="1"/>
        <v>26</v>
      </c>
      <c r="D35" s="152" t="s">
        <v>486</v>
      </c>
      <c r="E35" s="153"/>
      <c r="F35" s="153"/>
      <c r="G35" s="153"/>
      <c r="H35" s="153"/>
      <c r="I35" s="153"/>
      <c r="J35" s="153"/>
      <c r="K35" s="153"/>
      <c r="L35" s="153"/>
      <c r="M35" s="154"/>
      <c r="N35" s="155"/>
      <c r="O35" s="156"/>
    </row>
    <row r="36" spans="2:16" x14ac:dyDescent="0.25">
      <c r="B36" s="205"/>
      <c r="C36" s="56">
        <f t="shared" si="1"/>
        <v>27</v>
      </c>
      <c r="D36" s="152" t="s">
        <v>487</v>
      </c>
      <c r="E36" s="153"/>
      <c r="F36" s="153"/>
      <c r="G36" s="153"/>
      <c r="H36" s="153"/>
      <c r="I36" s="153"/>
      <c r="J36" s="153"/>
      <c r="K36" s="153"/>
      <c r="L36" s="153"/>
      <c r="M36" s="154"/>
      <c r="N36" s="216">
        <v>0</v>
      </c>
      <c r="O36" s="217"/>
    </row>
    <row r="37" spans="2:16" x14ac:dyDescent="0.25">
      <c r="B37" s="205"/>
      <c r="C37" s="56">
        <f t="shared" si="1"/>
        <v>28</v>
      </c>
      <c r="D37" s="152" t="s">
        <v>488</v>
      </c>
      <c r="E37" s="153"/>
      <c r="F37" s="153"/>
      <c r="G37" s="153"/>
      <c r="H37" s="153"/>
      <c r="I37" s="153"/>
      <c r="J37" s="153"/>
      <c r="K37" s="153"/>
      <c r="L37" s="153"/>
      <c r="M37" s="154"/>
      <c r="N37" s="155"/>
      <c r="O37" s="156"/>
    </row>
    <row r="38" spans="2:16" x14ac:dyDescent="0.25">
      <c r="B38" s="205"/>
      <c r="C38" s="56">
        <f t="shared" si="1"/>
        <v>29</v>
      </c>
      <c r="D38" s="152" t="s">
        <v>489</v>
      </c>
      <c r="E38" s="153"/>
      <c r="F38" s="153"/>
      <c r="G38" s="153"/>
      <c r="H38" s="153"/>
      <c r="I38" s="153"/>
      <c r="J38" s="153"/>
      <c r="K38" s="153"/>
      <c r="L38" s="153"/>
      <c r="M38" s="154"/>
      <c r="N38" s="155"/>
      <c r="O38" s="156"/>
    </row>
    <row r="39" spans="2:16" x14ac:dyDescent="0.25">
      <c r="B39" s="205"/>
      <c r="C39" s="56">
        <f t="shared" si="1"/>
        <v>30</v>
      </c>
      <c r="D39" s="157" t="s">
        <v>490</v>
      </c>
      <c r="E39" s="158"/>
      <c r="F39" s="158"/>
      <c r="G39" s="158"/>
      <c r="H39" s="158"/>
      <c r="I39" s="158"/>
      <c r="J39" s="158"/>
      <c r="K39" s="158"/>
      <c r="L39" s="158"/>
      <c r="M39" s="159"/>
      <c r="N39" s="155"/>
      <c r="O39" s="156"/>
    </row>
    <row r="40" spans="2:16" x14ac:dyDescent="0.25">
      <c r="B40" s="205"/>
      <c r="C40" s="56">
        <f t="shared" si="1"/>
        <v>31</v>
      </c>
      <c r="D40" s="157" t="s">
        <v>491</v>
      </c>
      <c r="E40" s="158"/>
      <c r="F40" s="158"/>
      <c r="G40" s="158"/>
      <c r="H40" s="158"/>
      <c r="I40" s="158"/>
      <c r="J40" s="158"/>
      <c r="K40" s="158"/>
      <c r="L40" s="158"/>
      <c r="M40" s="159"/>
      <c r="N40" s="155"/>
      <c r="O40" s="156"/>
    </row>
    <row r="41" spans="2:16" ht="16.5" thickBot="1" x14ac:dyDescent="0.3">
      <c r="B41" s="205"/>
      <c r="C41" s="56">
        <f t="shared" si="1"/>
        <v>32</v>
      </c>
      <c r="D41" s="157" t="s">
        <v>492</v>
      </c>
      <c r="E41" s="158"/>
      <c r="F41" s="158"/>
      <c r="G41" s="158"/>
      <c r="H41" s="158"/>
      <c r="I41" s="158"/>
      <c r="J41" s="158"/>
      <c r="K41" s="158"/>
      <c r="L41" s="158"/>
      <c r="M41" s="159"/>
      <c r="N41" s="220"/>
      <c r="O41" s="221"/>
    </row>
    <row r="42" spans="2:16" ht="16.5" thickBot="1" x14ac:dyDescent="0.3">
      <c r="B42" s="205"/>
      <c r="C42" s="58" t="s">
        <v>493</v>
      </c>
      <c r="D42" s="59" t="s">
        <v>494</v>
      </c>
      <c r="E42" s="59"/>
      <c r="F42" s="59"/>
      <c r="G42" s="59"/>
      <c r="H42" s="59"/>
      <c r="I42" s="59"/>
      <c r="J42" s="59"/>
      <c r="K42" s="59"/>
      <c r="L42" s="59"/>
      <c r="M42" s="59"/>
      <c r="N42" s="222">
        <v>35.549999999999997</v>
      </c>
      <c r="O42" s="223"/>
      <c r="P42" s="60"/>
    </row>
    <row r="43" spans="2:16" ht="18.75" thickBot="1" x14ac:dyDescent="0.3">
      <c r="B43" s="205"/>
      <c r="C43" s="112">
        <f>+C41+1</f>
        <v>33</v>
      </c>
      <c r="D43" s="224" t="s">
        <v>495</v>
      </c>
      <c r="E43" s="224"/>
      <c r="F43" s="224"/>
      <c r="G43" s="224"/>
      <c r="H43" s="224"/>
      <c r="I43" s="224"/>
      <c r="J43" s="224"/>
      <c r="K43" s="224"/>
      <c r="L43" s="224"/>
      <c r="M43" s="224"/>
      <c r="N43" s="225">
        <v>0</v>
      </c>
      <c r="O43" s="226"/>
    </row>
    <row r="44" spans="2:16" ht="16.5" thickBot="1" x14ac:dyDescent="0.3">
      <c r="B44" s="206"/>
      <c r="C44" s="112">
        <f t="shared" si="1"/>
        <v>34</v>
      </c>
      <c r="D44" s="184" t="s">
        <v>496</v>
      </c>
      <c r="E44" s="184"/>
      <c r="F44" s="184"/>
      <c r="G44" s="184"/>
      <c r="H44" s="184"/>
      <c r="I44" s="184"/>
      <c r="J44" s="184"/>
      <c r="K44" s="184"/>
      <c r="L44" s="184"/>
      <c r="M44" s="184"/>
      <c r="N44" s="185">
        <v>0</v>
      </c>
      <c r="O44" s="186"/>
    </row>
    <row r="45" spans="2:16" x14ac:dyDescent="0.25">
      <c r="B45" s="187" t="s">
        <v>497</v>
      </c>
      <c r="C45" s="40">
        <f t="shared" si="1"/>
        <v>35</v>
      </c>
      <c r="D45" s="189" t="s">
        <v>498</v>
      </c>
      <c r="E45" s="190"/>
      <c r="F45" s="190"/>
      <c r="G45" s="190"/>
      <c r="H45" s="190"/>
      <c r="I45" s="190"/>
      <c r="J45" s="190"/>
      <c r="K45" s="190"/>
      <c r="L45" s="190"/>
      <c r="M45" s="191"/>
      <c r="N45" s="192">
        <f>+N43</f>
        <v>0</v>
      </c>
      <c r="O45" s="193"/>
    </row>
    <row r="46" spans="2:16" x14ac:dyDescent="0.25">
      <c r="B46" s="188"/>
      <c r="C46" s="56">
        <f t="shared" si="1"/>
        <v>36</v>
      </c>
      <c r="D46" s="194" t="s">
        <v>499</v>
      </c>
      <c r="E46" s="195"/>
      <c r="F46" s="195"/>
      <c r="G46" s="195"/>
      <c r="H46" s="195"/>
      <c r="I46" s="195"/>
      <c r="J46" s="195"/>
      <c r="K46" s="195"/>
      <c r="L46" s="195"/>
      <c r="M46" s="196"/>
      <c r="N46" s="197">
        <v>0</v>
      </c>
      <c r="O46" s="198"/>
    </row>
    <row r="47" spans="2:16" ht="16.5" thickBot="1" x14ac:dyDescent="0.3">
      <c r="B47" s="188"/>
      <c r="C47" s="41">
        <f t="shared" si="1"/>
        <v>37</v>
      </c>
      <c r="D47" s="199" t="s">
        <v>500</v>
      </c>
      <c r="E47" s="200"/>
      <c r="F47" s="200"/>
      <c r="G47" s="200"/>
      <c r="H47" s="200"/>
      <c r="I47" s="200"/>
      <c r="J47" s="200"/>
      <c r="K47" s="200"/>
      <c r="L47" s="200"/>
      <c r="M47" s="201"/>
      <c r="N47" s="202">
        <v>0</v>
      </c>
      <c r="O47" s="203"/>
    </row>
    <row r="48" spans="2:16" ht="16.5" thickBot="1" x14ac:dyDescent="0.3">
      <c r="B48" s="188"/>
      <c r="C48" s="112">
        <f t="shared" si="1"/>
        <v>38</v>
      </c>
      <c r="D48" s="184" t="s">
        <v>501</v>
      </c>
      <c r="E48" s="184"/>
      <c r="F48" s="184"/>
      <c r="G48" s="184"/>
      <c r="H48" s="184"/>
      <c r="I48" s="184"/>
      <c r="J48" s="184"/>
      <c r="K48" s="184"/>
      <c r="L48" s="184"/>
      <c r="M48" s="184"/>
      <c r="N48" s="160">
        <f>+N45</f>
        <v>0</v>
      </c>
      <c r="O48" s="161"/>
    </row>
    <row r="49" spans="2:15" ht="16.5" thickBot="1" x14ac:dyDescent="0.3">
      <c r="B49" s="162" t="s">
        <v>502</v>
      </c>
      <c r="C49" s="163"/>
      <c r="D49" s="164"/>
      <c r="E49" s="165"/>
      <c r="F49" s="171" t="s">
        <v>503</v>
      </c>
      <c r="G49" s="172"/>
      <c r="H49" s="172"/>
      <c r="I49" s="172"/>
      <c r="J49" s="172"/>
      <c r="K49" s="172"/>
      <c r="L49" s="172"/>
      <c r="M49" s="173"/>
      <c r="N49" s="174">
        <v>0</v>
      </c>
      <c r="O49" s="175"/>
    </row>
    <row r="50" spans="2:15" ht="16.5" thickBot="1" x14ac:dyDescent="0.3">
      <c r="B50" s="166"/>
      <c r="C50" s="163"/>
      <c r="D50" s="163"/>
      <c r="E50" s="167"/>
      <c r="F50" s="176" t="s">
        <v>504</v>
      </c>
      <c r="G50" s="177"/>
      <c r="H50" s="177"/>
      <c r="I50" s="177"/>
      <c r="J50" s="177"/>
      <c r="K50" s="177"/>
      <c r="L50" s="177"/>
      <c r="M50" s="178"/>
      <c r="N50" s="179"/>
      <c r="O50" s="180"/>
    </row>
    <row r="51" spans="2:15" ht="16.5" thickBot="1" x14ac:dyDescent="0.3">
      <c r="B51" s="168"/>
      <c r="C51" s="169"/>
      <c r="D51" s="169"/>
      <c r="E51" s="170"/>
      <c r="F51" s="181" t="s">
        <v>505</v>
      </c>
      <c r="G51" s="182"/>
      <c r="H51" s="182"/>
      <c r="I51" s="182"/>
      <c r="J51" s="182"/>
      <c r="K51" s="182"/>
      <c r="L51" s="182"/>
      <c r="M51" s="182"/>
      <c r="N51" s="182"/>
      <c r="O51" s="183"/>
    </row>
    <row r="52" spans="2:15" x14ac:dyDescent="0.25">
      <c r="B52" s="132" t="s">
        <v>506</v>
      </c>
      <c r="C52" s="135" t="s">
        <v>507</v>
      </c>
      <c r="D52" s="136"/>
      <c r="E52" s="136"/>
      <c r="F52" s="136"/>
      <c r="G52" s="136"/>
      <c r="H52" s="136"/>
      <c r="I52" s="136"/>
      <c r="J52" s="137" t="s">
        <v>508</v>
      </c>
      <c r="K52" s="138"/>
      <c r="L52" s="138"/>
      <c r="M52" s="138"/>
      <c r="N52" s="138"/>
      <c r="O52" s="139"/>
    </row>
    <row r="53" spans="2:15" x14ac:dyDescent="0.25">
      <c r="B53" s="133"/>
      <c r="C53" s="140" t="s">
        <v>509</v>
      </c>
      <c r="D53" s="141"/>
      <c r="E53" s="141"/>
      <c r="F53" s="141"/>
      <c r="G53" s="141"/>
      <c r="H53" s="141"/>
      <c r="I53" s="141"/>
      <c r="J53" s="142" t="s">
        <v>510</v>
      </c>
      <c r="K53" s="143"/>
      <c r="L53" s="143"/>
      <c r="M53" s="143"/>
      <c r="N53" s="143"/>
      <c r="O53" s="144"/>
    </row>
    <row r="54" spans="2:15" ht="16.5" thickBot="1" x14ac:dyDescent="0.3">
      <c r="B54" s="134"/>
      <c r="C54" s="145" t="s">
        <v>511</v>
      </c>
      <c r="D54" s="146"/>
      <c r="E54" s="146"/>
      <c r="F54" s="146"/>
      <c r="G54" s="146"/>
      <c r="H54" s="146"/>
      <c r="I54" s="146"/>
      <c r="J54" s="147" t="s">
        <v>512</v>
      </c>
      <c r="K54" s="148"/>
      <c r="L54" s="148"/>
      <c r="M54" s="148"/>
      <c r="N54" s="148"/>
      <c r="O54" s="149"/>
    </row>
    <row r="55" spans="2:15" ht="39.75" customHeight="1" thickBot="1" x14ac:dyDescent="0.3">
      <c r="B55" s="129" t="s">
        <v>513</v>
      </c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1"/>
    </row>
    <row r="56" spans="2:15" ht="114" customHeight="1" thickBot="1" x14ac:dyDescent="0.3">
      <c r="B56" s="61"/>
      <c r="C56" s="62"/>
      <c r="D56" s="62"/>
      <c r="E56" s="62"/>
      <c r="F56" s="62"/>
      <c r="G56" s="62" t="s">
        <v>514</v>
      </c>
      <c r="H56" s="63"/>
      <c r="I56" s="150" t="s">
        <v>515</v>
      </c>
      <c r="J56" s="151"/>
      <c r="K56" s="151"/>
      <c r="L56" s="116"/>
      <c r="M56" s="116"/>
      <c r="N56" s="116"/>
      <c r="O56" s="117"/>
    </row>
    <row r="57" spans="2:15" x14ac:dyDescent="0.25">
      <c r="B57" s="64"/>
      <c r="C57" s="64"/>
      <c r="D57" s="64"/>
      <c r="E57" s="64"/>
      <c r="F57" s="64"/>
      <c r="G57" s="64"/>
      <c r="H57" s="64"/>
      <c r="I57" s="64"/>
      <c r="J57" s="64"/>
      <c r="K57" s="300" t="s">
        <v>835</v>
      </c>
      <c r="L57" s="300"/>
      <c r="M57" s="300"/>
      <c r="N57" s="300"/>
      <c r="O57" s="300"/>
    </row>
    <row r="58" spans="2:15" x14ac:dyDescent="0.25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</row>
  </sheetData>
  <mergeCells count="122">
    <mergeCell ref="K57:O57"/>
    <mergeCell ref="D2:L3"/>
    <mergeCell ref="M2:O3"/>
    <mergeCell ref="B4:F4"/>
    <mergeCell ref="G4:J4"/>
    <mergeCell ref="B5:O5"/>
    <mergeCell ref="B6:B10"/>
    <mergeCell ref="D6:O6"/>
    <mergeCell ref="D7:G7"/>
    <mergeCell ref="H7:O7"/>
    <mergeCell ref="C8:C9"/>
    <mergeCell ref="D8:O8"/>
    <mergeCell ref="D9:M9"/>
    <mergeCell ref="N9:O9"/>
    <mergeCell ref="D10:F10"/>
    <mergeCell ref="G10:K10"/>
    <mergeCell ref="B11:B19"/>
    <mergeCell ref="D11:M11"/>
    <mergeCell ref="N11:O11"/>
    <mergeCell ref="D12:M12"/>
    <mergeCell ref="N12:O12"/>
    <mergeCell ref="D16:M16"/>
    <mergeCell ref="N16:O16"/>
    <mergeCell ref="D17:M17"/>
    <mergeCell ref="N17:O17"/>
    <mergeCell ref="D18:M18"/>
    <mergeCell ref="N18:O18"/>
    <mergeCell ref="D13:M13"/>
    <mergeCell ref="N13:O13"/>
    <mergeCell ref="D14:M14"/>
    <mergeCell ref="N14:O14"/>
    <mergeCell ref="D15:M15"/>
    <mergeCell ref="N15:O15"/>
    <mergeCell ref="D19:M19"/>
    <mergeCell ref="N19:O19"/>
    <mergeCell ref="B20:B28"/>
    <mergeCell ref="C20:F20"/>
    <mergeCell ref="H20:I20"/>
    <mergeCell ref="J20:M20"/>
    <mergeCell ref="N20:O20"/>
    <mergeCell ref="C21:F21"/>
    <mergeCell ref="H21:I21"/>
    <mergeCell ref="J21:M21"/>
    <mergeCell ref="N21:O21"/>
    <mergeCell ref="C22:F22"/>
    <mergeCell ref="H22:I22"/>
    <mergeCell ref="J22:M22"/>
    <mergeCell ref="N22:O22"/>
    <mergeCell ref="C23:F23"/>
    <mergeCell ref="H23:I23"/>
    <mergeCell ref="J23:M23"/>
    <mergeCell ref="N23:O23"/>
    <mergeCell ref="C24:E24"/>
    <mergeCell ref="F24:G24"/>
    <mergeCell ref="H24:I24"/>
    <mergeCell ref="J24:M24"/>
    <mergeCell ref="N24:O24"/>
    <mergeCell ref="D40:M40"/>
    <mergeCell ref="N40:O40"/>
    <mergeCell ref="D41:M41"/>
    <mergeCell ref="N41:O41"/>
    <mergeCell ref="N42:O42"/>
    <mergeCell ref="D43:M43"/>
    <mergeCell ref="N43:O43"/>
    <mergeCell ref="C25:G25"/>
    <mergeCell ref="H25:I25"/>
    <mergeCell ref="J25:M25"/>
    <mergeCell ref="N25:O25"/>
    <mergeCell ref="C26:O26"/>
    <mergeCell ref="D27:I27"/>
    <mergeCell ref="J27:M27"/>
    <mergeCell ref="N27:O27"/>
    <mergeCell ref="C28:O28"/>
    <mergeCell ref="D29:M29"/>
    <mergeCell ref="N29:O29"/>
    <mergeCell ref="D30:M30"/>
    <mergeCell ref="N30:O30"/>
    <mergeCell ref="D34:M34"/>
    <mergeCell ref="N34:O34"/>
    <mergeCell ref="D35:M35"/>
    <mergeCell ref="N35:O35"/>
    <mergeCell ref="D36:M36"/>
    <mergeCell ref="N36:O36"/>
    <mergeCell ref="D31:M31"/>
    <mergeCell ref="N31:O31"/>
    <mergeCell ref="D32:M32"/>
    <mergeCell ref="N32:O32"/>
    <mergeCell ref="D33:M33"/>
    <mergeCell ref="N33:O33"/>
    <mergeCell ref="D37:M37"/>
    <mergeCell ref="N37:O37"/>
    <mergeCell ref="D38:M38"/>
    <mergeCell ref="N38:O38"/>
    <mergeCell ref="D39:M39"/>
    <mergeCell ref="N39:O39"/>
    <mergeCell ref="N48:O48"/>
    <mergeCell ref="B49:E51"/>
    <mergeCell ref="F49:M49"/>
    <mergeCell ref="N49:O49"/>
    <mergeCell ref="F50:M50"/>
    <mergeCell ref="N50:O50"/>
    <mergeCell ref="F51:O51"/>
    <mergeCell ref="D44:M44"/>
    <mergeCell ref="N44:O44"/>
    <mergeCell ref="B45:B48"/>
    <mergeCell ref="D45:M45"/>
    <mergeCell ref="N45:O45"/>
    <mergeCell ref="D46:M46"/>
    <mergeCell ref="N46:O46"/>
    <mergeCell ref="D47:M47"/>
    <mergeCell ref="N47:O47"/>
    <mergeCell ref="D48:M48"/>
    <mergeCell ref="B29:B44"/>
    <mergeCell ref="B55:O55"/>
    <mergeCell ref="B52:B54"/>
    <mergeCell ref="C52:I52"/>
    <mergeCell ref="J52:O52"/>
    <mergeCell ref="C53:I53"/>
    <mergeCell ref="J53:O53"/>
    <mergeCell ref="C54:I54"/>
    <mergeCell ref="J54:O54"/>
    <mergeCell ref="I56:K56"/>
  </mergeCells>
  <pageMargins left="0.7" right="0.7" top="0.75" bottom="0.75" header="0.3" footer="0.3"/>
  <pageSetup scale="4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P58"/>
  <sheetViews>
    <sheetView showGridLines="0" topLeftCell="A49" zoomScale="85" zoomScaleNormal="85" zoomScaleSheetLayoutView="85" workbookViewId="0">
      <selection activeCell="K57" sqref="K57:O57"/>
    </sheetView>
  </sheetViews>
  <sheetFormatPr baseColWidth="10" defaultRowHeight="15.75" x14ac:dyDescent="0.25"/>
  <cols>
    <col min="1" max="1" width="3.85546875" style="35" customWidth="1"/>
    <col min="2" max="6" width="11.42578125" style="35"/>
    <col min="7" max="7" width="19.28515625" style="35" customWidth="1"/>
    <col min="8" max="8" width="11.42578125" style="35"/>
    <col min="9" max="9" width="15.85546875" style="35" customWidth="1"/>
    <col min="10" max="14" width="11.42578125" style="35"/>
    <col min="15" max="15" width="27.5703125" style="35" customWidth="1"/>
    <col min="16" max="16" width="7.85546875" style="35" customWidth="1"/>
    <col min="17" max="16384" width="11.42578125" style="35"/>
  </cols>
  <sheetData>
    <row r="1" spans="2:16" ht="16.5" thickBot="1" x14ac:dyDescent="0.3"/>
    <row r="2" spans="2:16" ht="42.75" customHeight="1" x14ac:dyDescent="0.25">
      <c r="B2" s="36"/>
      <c r="C2" s="37"/>
      <c r="D2" s="301" t="s">
        <v>440</v>
      </c>
      <c r="E2" s="301"/>
      <c r="F2" s="301"/>
      <c r="G2" s="301"/>
      <c r="H2" s="301"/>
      <c r="I2" s="301"/>
      <c r="J2" s="301"/>
      <c r="K2" s="301"/>
      <c r="L2" s="301"/>
      <c r="M2" s="303">
        <v>302</v>
      </c>
      <c r="N2" s="303"/>
      <c r="O2" s="304"/>
    </row>
    <row r="3" spans="2:16" ht="73.5" customHeight="1" thickBot="1" x14ac:dyDescent="0.3">
      <c r="B3" s="38"/>
      <c r="C3" s="39"/>
      <c r="D3" s="302"/>
      <c r="E3" s="302"/>
      <c r="F3" s="302"/>
      <c r="G3" s="302"/>
      <c r="H3" s="302"/>
      <c r="I3" s="302"/>
      <c r="J3" s="302"/>
      <c r="K3" s="302"/>
      <c r="L3" s="302"/>
      <c r="M3" s="305"/>
      <c r="N3" s="305"/>
      <c r="O3" s="306"/>
    </row>
    <row r="4" spans="2:16" ht="33" customHeight="1" thickBot="1" x14ac:dyDescent="0.3">
      <c r="B4" s="307" t="s">
        <v>832</v>
      </c>
      <c r="C4" s="308"/>
      <c r="D4" s="308"/>
      <c r="E4" s="308"/>
      <c r="F4" s="309"/>
      <c r="G4" s="310" t="s">
        <v>441</v>
      </c>
      <c r="H4" s="310"/>
      <c r="I4" s="310"/>
      <c r="J4" s="310"/>
      <c r="K4" s="115"/>
      <c r="L4" s="113"/>
      <c r="M4" s="113"/>
      <c r="N4" s="113"/>
      <c r="O4" s="114"/>
    </row>
    <row r="5" spans="2:16" ht="16.5" thickBot="1" x14ac:dyDescent="0.3">
      <c r="B5" s="311" t="s">
        <v>442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3"/>
    </row>
    <row r="6" spans="2:16" x14ac:dyDescent="0.25">
      <c r="B6" s="314" t="s">
        <v>443</v>
      </c>
      <c r="C6" s="40">
        <v>1</v>
      </c>
      <c r="D6" s="317" t="s">
        <v>444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9"/>
    </row>
    <row r="7" spans="2:16" ht="27.75" customHeight="1" thickBot="1" x14ac:dyDescent="0.3">
      <c r="B7" s="315"/>
      <c r="C7" s="41">
        <f>+C6+1</f>
        <v>2</v>
      </c>
      <c r="D7" s="320" t="s">
        <v>445</v>
      </c>
      <c r="E7" s="321"/>
      <c r="F7" s="321"/>
      <c r="G7" s="321"/>
      <c r="H7" s="322" t="s">
        <v>446</v>
      </c>
      <c r="I7" s="322"/>
      <c r="J7" s="322"/>
      <c r="K7" s="322"/>
      <c r="L7" s="322"/>
      <c r="M7" s="322"/>
      <c r="N7" s="322"/>
      <c r="O7" s="323"/>
    </row>
    <row r="8" spans="2:16" ht="24" customHeight="1" x14ac:dyDescent="0.25">
      <c r="B8" s="315"/>
      <c r="C8" s="324">
        <f>+C7+1</f>
        <v>3</v>
      </c>
      <c r="D8" s="326" t="s">
        <v>447</v>
      </c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8"/>
    </row>
    <row r="9" spans="2:16" ht="21.75" customHeight="1" thickBot="1" x14ac:dyDescent="0.3">
      <c r="B9" s="315"/>
      <c r="C9" s="325"/>
      <c r="D9" s="329" t="s">
        <v>448</v>
      </c>
      <c r="E9" s="330"/>
      <c r="F9" s="330"/>
      <c r="G9" s="330"/>
      <c r="H9" s="330"/>
      <c r="I9" s="330"/>
      <c r="J9" s="330"/>
      <c r="K9" s="330"/>
      <c r="L9" s="330"/>
      <c r="M9" s="330"/>
      <c r="N9" s="330" t="s">
        <v>449</v>
      </c>
      <c r="O9" s="331"/>
    </row>
    <row r="10" spans="2:16" ht="26.25" customHeight="1" thickBot="1" x14ac:dyDescent="0.3">
      <c r="B10" s="316"/>
      <c r="C10" s="42">
        <f>+C8+1</f>
        <v>4</v>
      </c>
      <c r="D10" s="332" t="s">
        <v>450</v>
      </c>
      <c r="E10" s="333"/>
      <c r="F10" s="333"/>
      <c r="G10" s="334" t="s">
        <v>451</v>
      </c>
      <c r="H10" s="335"/>
      <c r="I10" s="335"/>
      <c r="J10" s="335"/>
      <c r="K10" s="336"/>
      <c r="L10" s="43" t="s">
        <v>452</v>
      </c>
      <c r="M10" s="44"/>
      <c r="N10" s="45"/>
      <c r="O10" s="46"/>
    </row>
    <row r="11" spans="2:16" x14ac:dyDescent="0.25">
      <c r="B11" s="255" t="s">
        <v>453</v>
      </c>
      <c r="C11" s="47">
        <v>8</v>
      </c>
      <c r="D11" s="337" t="s">
        <v>454</v>
      </c>
      <c r="E11" s="190"/>
      <c r="F11" s="190"/>
      <c r="G11" s="190"/>
      <c r="H11" s="190"/>
      <c r="I11" s="190"/>
      <c r="J11" s="190"/>
      <c r="K11" s="190"/>
      <c r="L11" s="190"/>
      <c r="M11" s="191"/>
      <c r="N11" s="338">
        <v>0</v>
      </c>
      <c r="O11" s="339"/>
      <c r="P11" s="48"/>
    </row>
    <row r="12" spans="2:16" x14ac:dyDescent="0.25">
      <c r="B12" s="256"/>
      <c r="C12" s="50">
        <f t="shared" ref="C12:C19" si="0">+C11+1</f>
        <v>9</v>
      </c>
      <c r="D12" s="340" t="s">
        <v>455</v>
      </c>
      <c r="E12" s="153"/>
      <c r="F12" s="153"/>
      <c r="G12" s="153"/>
      <c r="H12" s="153"/>
      <c r="I12" s="153"/>
      <c r="J12" s="153"/>
      <c r="K12" s="153"/>
      <c r="L12" s="153"/>
      <c r="M12" s="154"/>
      <c r="N12" s="341">
        <v>0</v>
      </c>
      <c r="O12" s="342"/>
    </row>
    <row r="13" spans="2:16" x14ac:dyDescent="0.25">
      <c r="B13" s="256"/>
      <c r="C13" s="110">
        <f t="shared" si="0"/>
        <v>10</v>
      </c>
      <c r="D13" s="296" t="s">
        <v>456</v>
      </c>
      <c r="E13" s="212"/>
      <c r="F13" s="212"/>
      <c r="G13" s="212"/>
      <c r="H13" s="212"/>
      <c r="I13" s="212"/>
      <c r="J13" s="212"/>
      <c r="K13" s="212"/>
      <c r="L13" s="212"/>
      <c r="M13" s="213"/>
      <c r="N13" s="297">
        <f>+N11-N12</f>
        <v>0</v>
      </c>
      <c r="O13" s="298"/>
      <c r="P13" s="49"/>
    </row>
    <row r="14" spans="2:16" x14ac:dyDescent="0.25">
      <c r="B14" s="256"/>
      <c r="C14" s="50">
        <f t="shared" si="0"/>
        <v>11</v>
      </c>
      <c r="D14" s="286" t="s">
        <v>457</v>
      </c>
      <c r="E14" s="287"/>
      <c r="F14" s="287"/>
      <c r="G14" s="287"/>
      <c r="H14" s="287"/>
      <c r="I14" s="287"/>
      <c r="J14" s="287"/>
      <c r="K14" s="287"/>
      <c r="L14" s="287"/>
      <c r="M14" s="288"/>
      <c r="N14" s="289">
        <v>0</v>
      </c>
      <c r="O14" s="290"/>
    </row>
    <row r="15" spans="2:16" x14ac:dyDescent="0.25">
      <c r="B15" s="256"/>
      <c r="C15" s="50">
        <f t="shared" si="0"/>
        <v>12</v>
      </c>
      <c r="D15" s="286" t="s">
        <v>458</v>
      </c>
      <c r="E15" s="287"/>
      <c r="F15" s="287"/>
      <c r="G15" s="287"/>
      <c r="H15" s="287"/>
      <c r="I15" s="287"/>
      <c r="J15" s="287"/>
      <c r="K15" s="287"/>
      <c r="L15" s="287"/>
      <c r="M15" s="288"/>
      <c r="N15" s="289">
        <v>0</v>
      </c>
      <c r="O15" s="290"/>
      <c r="P15" s="67"/>
    </row>
    <row r="16" spans="2:16" x14ac:dyDescent="0.25">
      <c r="B16" s="256"/>
      <c r="C16" s="50">
        <f t="shared" si="0"/>
        <v>13</v>
      </c>
      <c r="D16" s="286" t="s">
        <v>459</v>
      </c>
      <c r="E16" s="287"/>
      <c r="F16" s="287"/>
      <c r="G16" s="287"/>
      <c r="H16" s="287"/>
      <c r="I16" s="287"/>
      <c r="J16" s="287"/>
      <c r="K16" s="287"/>
      <c r="L16" s="287"/>
      <c r="M16" s="288"/>
      <c r="N16" s="343">
        <v>0</v>
      </c>
      <c r="O16" s="344"/>
    </row>
    <row r="17" spans="2:16" x14ac:dyDescent="0.25">
      <c r="B17" s="256"/>
      <c r="C17" s="50">
        <f t="shared" si="0"/>
        <v>14</v>
      </c>
      <c r="D17" s="286" t="s">
        <v>460</v>
      </c>
      <c r="E17" s="287"/>
      <c r="F17" s="287"/>
      <c r="G17" s="287"/>
      <c r="H17" s="287"/>
      <c r="I17" s="287"/>
      <c r="J17" s="287"/>
      <c r="K17" s="287"/>
      <c r="L17" s="287"/>
      <c r="M17" s="288"/>
      <c r="N17" s="289">
        <v>0</v>
      </c>
      <c r="O17" s="290"/>
    </row>
    <row r="18" spans="2:16" ht="16.5" thickBot="1" x14ac:dyDescent="0.3">
      <c r="B18" s="256"/>
      <c r="C18" s="51">
        <f t="shared" si="0"/>
        <v>15</v>
      </c>
      <c r="D18" s="291" t="s">
        <v>461</v>
      </c>
      <c r="E18" s="292"/>
      <c r="F18" s="292"/>
      <c r="G18" s="292"/>
      <c r="H18" s="292"/>
      <c r="I18" s="292"/>
      <c r="J18" s="292"/>
      <c r="K18" s="292"/>
      <c r="L18" s="292"/>
      <c r="M18" s="293"/>
      <c r="N18" s="294">
        <v>0</v>
      </c>
      <c r="O18" s="295"/>
    </row>
    <row r="19" spans="2:16" ht="16.5" thickBot="1" x14ac:dyDescent="0.3">
      <c r="B19" s="258"/>
      <c r="C19" s="111">
        <f t="shared" si="0"/>
        <v>16</v>
      </c>
      <c r="D19" s="250" t="s">
        <v>462</v>
      </c>
      <c r="E19" s="251"/>
      <c r="F19" s="251"/>
      <c r="G19" s="251"/>
      <c r="H19" s="251"/>
      <c r="I19" s="251"/>
      <c r="J19" s="251"/>
      <c r="K19" s="251"/>
      <c r="L19" s="251"/>
      <c r="M19" s="252"/>
      <c r="N19" s="253">
        <f>+N13-N14-N15-N16-N17-N18</f>
        <v>0</v>
      </c>
      <c r="O19" s="254"/>
    </row>
    <row r="20" spans="2:16" ht="16.5" thickBot="1" x14ac:dyDescent="0.3">
      <c r="B20" s="255" t="s">
        <v>463</v>
      </c>
      <c r="C20" s="259" t="s">
        <v>464</v>
      </c>
      <c r="D20" s="260"/>
      <c r="E20" s="260"/>
      <c r="F20" s="260"/>
      <c r="G20" s="52" t="s">
        <v>465</v>
      </c>
      <c r="H20" s="260" t="s">
        <v>466</v>
      </c>
      <c r="I20" s="260"/>
      <c r="J20" s="260" t="s">
        <v>467</v>
      </c>
      <c r="K20" s="260"/>
      <c r="L20" s="260"/>
      <c r="M20" s="261"/>
      <c r="N20" s="262" t="s">
        <v>468</v>
      </c>
      <c r="O20" s="263"/>
      <c r="P20" s="60"/>
    </row>
    <row r="21" spans="2:16" x14ac:dyDescent="0.25">
      <c r="B21" s="256"/>
      <c r="C21" s="264" t="s">
        <v>469</v>
      </c>
      <c r="D21" s="265"/>
      <c r="E21" s="265"/>
      <c r="F21" s="265"/>
      <c r="G21" s="53">
        <v>6201</v>
      </c>
      <c r="H21" s="266">
        <f>+N19</f>
        <v>0</v>
      </c>
      <c r="I21" s="267"/>
      <c r="J21" s="267">
        <v>9.66</v>
      </c>
      <c r="K21" s="267"/>
      <c r="L21" s="267"/>
      <c r="M21" s="268"/>
      <c r="N21" s="269">
        <f>+H21/1000*J21</f>
        <v>0</v>
      </c>
      <c r="O21" s="270"/>
    </row>
    <row r="22" spans="2:16" x14ac:dyDescent="0.25">
      <c r="B22" s="256"/>
      <c r="C22" s="271" t="s">
        <v>470</v>
      </c>
      <c r="D22" s="141"/>
      <c r="E22" s="141"/>
      <c r="F22" s="141"/>
      <c r="G22" s="54"/>
      <c r="H22" s="272"/>
      <c r="I22" s="272"/>
      <c r="J22" s="273"/>
      <c r="K22" s="273"/>
      <c r="L22" s="273"/>
      <c r="M22" s="274"/>
      <c r="N22" s="275"/>
      <c r="O22" s="276"/>
    </row>
    <row r="23" spans="2:16" x14ac:dyDescent="0.25">
      <c r="B23" s="256"/>
      <c r="C23" s="271" t="s">
        <v>471</v>
      </c>
      <c r="D23" s="141"/>
      <c r="E23" s="141"/>
      <c r="F23" s="141"/>
      <c r="G23" s="54"/>
      <c r="H23" s="272"/>
      <c r="I23" s="272"/>
      <c r="J23" s="273"/>
      <c r="K23" s="273"/>
      <c r="L23" s="273"/>
      <c r="M23" s="274"/>
      <c r="N23" s="275"/>
      <c r="O23" s="276"/>
    </row>
    <row r="24" spans="2:16" ht="16.5" thickBot="1" x14ac:dyDescent="0.3">
      <c r="B24" s="256"/>
      <c r="C24" s="277" t="s">
        <v>472</v>
      </c>
      <c r="D24" s="278"/>
      <c r="E24" s="279"/>
      <c r="F24" s="280" t="s">
        <v>473</v>
      </c>
      <c r="G24" s="279"/>
      <c r="H24" s="281"/>
      <c r="I24" s="281"/>
      <c r="J24" s="282" t="s">
        <v>474</v>
      </c>
      <c r="K24" s="282"/>
      <c r="L24" s="282"/>
      <c r="M24" s="283"/>
      <c r="N24" s="284"/>
      <c r="O24" s="285"/>
    </row>
    <row r="25" spans="2:16" ht="16.5" thickBot="1" x14ac:dyDescent="0.3">
      <c r="B25" s="256"/>
      <c r="C25" s="227" t="s">
        <v>475</v>
      </c>
      <c r="D25" s="228"/>
      <c r="E25" s="228"/>
      <c r="F25" s="228"/>
      <c r="G25" s="229"/>
      <c r="H25" s="230"/>
      <c r="I25" s="231"/>
      <c r="J25" s="232" t="s">
        <v>476</v>
      </c>
      <c r="K25" s="233"/>
      <c r="L25" s="233"/>
      <c r="M25" s="234"/>
      <c r="N25" s="235">
        <f>+N21</f>
        <v>0</v>
      </c>
      <c r="O25" s="231"/>
    </row>
    <row r="26" spans="2:16" ht="16.5" thickBot="1" x14ac:dyDescent="0.3">
      <c r="B26" s="256"/>
      <c r="C26" s="236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8"/>
    </row>
    <row r="27" spans="2:16" ht="16.5" thickBot="1" x14ac:dyDescent="0.3">
      <c r="B27" s="257"/>
      <c r="C27" s="55">
        <v>18</v>
      </c>
      <c r="D27" s="239" t="s">
        <v>477</v>
      </c>
      <c r="E27" s="240"/>
      <c r="F27" s="240"/>
      <c r="G27" s="240"/>
      <c r="H27" s="240"/>
      <c r="I27" s="241"/>
      <c r="J27" s="242" t="s">
        <v>478</v>
      </c>
      <c r="K27" s="243"/>
      <c r="L27" s="243"/>
      <c r="M27" s="244"/>
      <c r="N27" s="245"/>
      <c r="O27" s="246"/>
    </row>
    <row r="28" spans="2:16" ht="16.5" thickBot="1" x14ac:dyDescent="0.3">
      <c r="B28" s="258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9"/>
    </row>
    <row r="29" spans="2:16" x14ac:dyDescent="0.25">
      <c r="B29" s="204" t="s">
        <v>479</v>
      </c>
      <c r="C29" s="40">
        <v>20</v>
      </c>
      <c r="D29" s="189" t="s">
        <v>480</v>
      </c>
      <c r="E29" s="190"/>
      <c r="F29" s="190"/>
      <c r="G29" s="190"/>
      <c r="H29" s="190"/>
      <c r="I29" s="190"/>
      <c r="J29" s="190"/>
      <c r="K29" s="190"/>
      <c r="L29" s="190"/>
      <c r="M29" s="191"/>
      <c r="N29" s="207">
        <f>+N25</f>
        <v>0</v>
      </c>
      <c r="O29" s="208"/>
    </row>
    <row r="30" spans="2:16" x14ac:dyDescent="0.25">
      <c r="B30" s="205"/>
      <c r="C30" s="56">
        <f t="shared" ref="C30:C48" si="1">+C29+1</f>
        <v>21</v>
      </c>
      <c r="D30" s="157" t="s">
        <v>481</v>
      </c>
      <c r="E30" s="158"/>
      <c r="F30" s="158"/>
      <c r="G30" s="158"/>
      <c r="H30" s="158"/>
      <c r="I30" s="158"/>
      <c r="J30" s="158"/>
      <c r="K30" s="158"/>
      <c r="L30" s="158"/>
      <c r="M30" s="159"/>
      <c r="N30" s="209">
        <v>0</v>
      </c>
      <c r="O30" s="210"/>
    </row>
    <row r="31" spans="2:16" x14ac:dyDescent="0.25">
      <c r="B31" s="205"/>
      <c r="C31" s="56">
        <f t="shared" si="1"/>
        <v>22</v>
      </c>
      <c r="D31" s="157" t="s">
        <v>482</v>
      </c>
      <c r="E31" s="158"/>
      <c r="F31" s="158"/>
      <c r="G31" s="158"/>
      <c r="H31" s="158"/>
      <c r="I31" s="158"/>
      <c r="J31" s="158"/>
      <c r="K31" s="158"/>
      <c r="L31" s="158"/>
      <c r="M31" s="159"/>
      <c r="N31" s="218">
        <v>0</v>
      </c>
      <c r="O31" s="219"/>
    </row>
    <row r="32" spans="2:16" x14ac:dyDescent="0.25">
      <c r="B32" s="205"/>
      <c r="C32" s="56">
        <f t="shared" si="1"/>
        <v>23</v>
      </c>
      <c r="D32" s="157" t="s">
        <v>483</v>
      </c>
      <c r="E32" s="158"/>
      <c r="F32" s="158"/>
      <c r="G32" s="158"/>
      <c r="H32" s="158"/>
      <c r="I32" s="158"/>
      <c r="J32" s="158"/>
      <c r="K32" s="158"/>
      <c r="L32" s="158"/>
      <c r="M32" s="159"/>
      <c r="N32" s="209">
        <v>0</v>
      </c>
      <c r="O32" s="210"/>
    </row>
    <row r="33" spans="2:16" ht="16.5" thickBot="1" x14ac:dyDescent="0.3">
      <c r="B33" s="205"/>
      <c r="C33" s="41">
        <f t="shared" si="1"/>
        <v>24</v>
      </c>
      <c r="D33" s="157" t="s">
        <v>484</v>
      </c>
      <c r="E33" s="158"/>
      <c r="F33" s="158"/>
      <c r="G33" s="158"/>
      <c r="H33" s="158"/>
      <c r="I33" s="158"/>
      <c r="J33" s="158"/>
      <c r="K33" s="158"/>
      <c r="L33" s="158"/>
      <c r="M33" s="159"/>
      <c r="N33" s="209">
        <v>0</v>
      </c>
      <c r="O33" s="210"/>
    </row>
    <row r="34" spans="2:16" ht="19.5" thickBot="1" x14ac:dyDescent="0.35">
      <c r="B34" s="205"/>
      <c r="C34" s="112">
        <f t="shared" si="1"/>
        <v>25</v>
      </c>
      <c r="D34" s="211" t="s">
        <v>485</v>
      </c>
      <c r="E34" s="212"/>
      <c r="F34" s="212"/>
      <c r="G34" s="212"/>
      <c r="H34" s="212"/>
      <c r="I34" s="212"/>
      <c r="J34" s="212"/>
      <c r="K34" s="212"/>
      <c r="L34" s="212"/>
      <c r="M34" s="213"/>
      <c r="N34" s="214">
        <f>+N29</f>
        <v>0</v>
      </c>
      <c r="O34" s="215"/>
    </row>
    <row r="35" spans="2:16" x14ac:dyDescent="0.25">
      <c r="B35" s="205"/>
      <c r="C35" s="57">
        <f t="shared" si="1"/>
        <v>26</v>
      </c>
      <c r="D35" s="152" t="s">
        <v>486</v>
      </c>
      <c r="E35" s="153"/>
      <c r="F35" s="153"/>
      <c r="G35" s="153"/>
      <c r="H35" s="153"/>
      <c r="I35" s="153"/>
      <c r="J35" s="153"/>
      <c r="K35" s="153"/>
      <c r="L35" s="153"/>
      <c r="M35" s="154"/>
      <c r="N35" s="155"/>
      <c r="O35" s="156"/>
    </row>
    <row r="36" spans="2:16" x14ac:dyDescent="0.25">
      <c r="B36" s="205"/>
      <c r="C36" s="56">
        <f t="shared" si="1"/>
        <v>27</v>
      </c>
      <c r="D36" s="152" t="s">
        <v>487</v>
      </c>
      <c r="E36" s="153"/>
      <c r="F36" s="153"/>
      <c r="G36" s="153"/>
      <c r="H36" s="153"/>
      <c r="I36" s="153"/>
      <c r="J36" s="153"/>
      <c r="K36" s="153"/>
      <c r="L36" s="153"/>
      <c r="M36" s="154"/>
      <c r="N36" s="216">
        <v>0</v>
      </c>
      <c r="O36" s="217"/>
    </row>
    <row r="37" spans="2:16" x14ac:dyDescent="0.25">
      <c r="B37" s="205"/>
      <c r="C37" s="56">
        <f t="shared" si="1"/>
        <v>28</v>
      </c>
      <c r="D37" s="152" t="s">
        <v>488</v>
      </c>
      <c r="E37" s="153"/>
      <c r="F37" s="153"/>
      <c r="G37" s="153"/>
      <c r="H37" s="153"/>
      <c r="I37" s="153"/>
      <c r="J37" s="153"/>
      <c r="K37" s="153"/>
      <c r="L37" s="153"/>
      <c r="M37" s="154"/>
      <c r="N37" s="155"/>
      <c r="O37" s="156"/>
    </row>
    <row r="38" spans="2:16" x14ac:dyDescent="0.25">
      <c r="B38" s="205"/>
      <c r="C38" s="56">
        <f t="shared" si="1"/>
        <v>29</v>
      </c>
      <c r="D38" s="152" t="s">
        <v>489</v>
      </c>
      <c r="E38" s="153"/>
      <c r="F38" s="153"/>
      <c r="G38" s="153"/>
      <c r="H38" s="153"/>
      <c r="I38" s="153"/>
      <c r="J38" s="153"/>
      <c r="K38" s="153"/>
      <c r="L38" s="153"/>
      <c r="M38" s="154"/>
      <c r="N38" s="155"/>
      <c r="O38" s="156"/>
    </row>
    <row r="39" spans="2:16" x14ac:dyDescent="0.25">
      <c r="B39" s="205"/>
      <c r="C39" s="56">
        <f t="shared" si="1"/>
        <v>30</v>
      </c>
      <c r="D39" s="157" t="s">
        <v>490</v>
      </c>
      <c r="E39" s="158"/>
      <c r="F39" s="158"/>
      <c r="G39" s="158"/>
      <c r="H39" s="158"/>
      <c r="I39" s="158"/>
      <c r="J39" s="158"/>
      <c r="K39" s="158"/>
      <c r="L39" s="158"/>
      <c r="M39" s="159"/>
      <c r="N39" s="155"/>
      <c r="O39" s="156"/>
    </row>
    <row r="40" spans="2:16" x14ac:dyDescent="0.25">
      <c r="B40" s="205"/>
      <c r="C40" s="56">
        <f t="shared" si="1"/>
        <v>31</v>
      </c>
      <c r="D40" s="157" t="s">
        <v>491</v>
      </c>
      <c r="E40" s="158"/>
      <c r="F40" s="158"/>
      <c r="G40" s="158"/>
      <c r="H40" s="158"/>
      <c r="I40" s="158"/>
      <c r="J40" s="158"/>
      <c r="K40" s="158"/>
      <c r="L40" s="158"/>
      <c r="M40" s="159"/>
      <c r="N40" s="155"/>
      <c r="O40" s="156"/>
    </row>
    <row r="41" spans="2:16" ht="16.5" thickBot="1" x14ac:dyDescent="0.3">
      <c r="B41" s="205"/>
      <c r="C41" s="56">
        <f t="shared" si="1"/>
        <v>32</v>
      </c>
      <c r="D41" s="157" t="s">
        <v>492</v>
      </c>
      <c r="E41" s="158"/>
      <c r="F41" s="158"/>
      <c r="G41" s="158"/>
      <c r="H41" s="158"/>
      <c r="I41" s="158"/>
      <c r="J41" s="158"/>
      <c r="K41" s="158"/>
      <c r="L41" s="158"/>
      <c r="M41" s="159"/>
      <c r="N41" s="220"/>
      <c r="O41" s="221"/>
    </row>
    <row r="42" spans="2:16" ht="16.5" thickBot="1" x14ac:dyDescent="0.3">
      <c r="B42" s="205"/>
      <c r="C42" s="58" t="s">
        <v>493</v>
      </c>
      <c r="D42" s="59" t="s">
        <v>494</v>
      </c>
      <c r="E42" s="59"/>
      <c r="F42" s="59"/>
      <c r="G42" s="59"/>
      <c r="H42" s="59"/>
      <c r="I42" s="59"/>
      <c r="J42" s="59"/>
      <c r="K42" s="59"/>
      <c r="L42" s="59"/>
      <c r="M42" s="59"/>
      <c r="N42" s="222">
        <v>35.549999999999997</v>
      </c>
      <c r="O42" s="223"/>
      <c r="P42" s="60"/>
    </row>
    <row r="43" spans="2:16" ht="18.75" thickBot="1" x14ac:dyDescent="0.3">
      <c r="B43" s="205"/>
      <c r="C43" s="112">
        <f>+C41+1</f>
        <v>33</v>
      </c>
      <c r="D43" s="224" t="s">
        <v>495</v>
      </c>
      <c r="E43" s="224"/>
      <c r="F43" s="224"/>
      <c r="G43" s="224"/>
      <c r="H43" s="224"/>
      <c r="I43" s="224"/>
      <c r="J43" s="224"/>
      <c r="K43" s="224"/>
      <c r="L43" s="224"/>
      <c r="M43" s="224"/>
      <c r="N43" s="225">
        <v>0</v>
      </c>
      <c r="O43" s="226"/>
    </row>
    <row r="44" spans="2:16" ht="16.5" thickBot="1" x14ac:dyDescent="0.3">
      <c r="B44" s="206"/>
      <c r="C44" s="112">
        <f t="shared" si="1"/>
        <v>34</v>
      </c>
      <c r="D44" s="184" t="s">
        <v>496</v>
      </c>
      <c r="E44" s="184"/>
      <c r="F44" s="184"/>
      <c r="G44" s="184"/>
      <c r="H44" s="184"/>
      <c r="I44" s="184"/>
      <c r="J44" s="184"/>
      <c r="K44" s="184"/>
      <c r="L44" s="184"/>
      <c r="M44" s="184"/>
      <c r="N44" s="185">
        <v>0</v>
      </c>
      <c r="O44" s="186"/>
    </row>
    <row r="45" spans="2:16" x14ac:dyDescent="0.25">
      <c r="B45" s="187" t="s">
        <v>497</v>
      </c>
      <c r="C45" s="40">
        <f t="shared" si="1"/>
        <v>35</v>
      </c>
      <c r="D45" s="189" t="s">
        <v>498</v>
      </c>
      <c r="E45" s="190"/>
      <c r="F45" s="190"/>
      <c r="G45" s="190"/>
      <c r="H45" s="190"/>
      <c r="I45" s="190"/>
      <c r="J45" s="190"/>
      <c r="K45" s="190"/>
      <c r="L45" s="190"/>
      <c r="M45" s="191"/>
      <c r="N45" s="192">
        <f>+N43</f>
        <v>0</v>
      </c>
      <c r="O45" s="193"/>
    </row>
    <row r="46" spans="2:16" x14ac:dyDescent="0.25">
      <c r="B46" s="188"/>
      <c r="C46" s="56">
        <f t="shared" si="1"/>
        <v>36</v>
      </c>
      <c r="D46" s="194" t="s">
        <v>499</v>
      </c>
      <c r="E46" s="195"/>
      <c r="F46" s="195"/>
      <c r="G46" s="195"/>
      <c r="H46" s="195"/>
      <c r="I46" s="195"/>
      <c r="J46" s="195"/>
      <c r="K46" s="195"/>
      <c r="L46" s="195"/>
      <c r="M46" s="196"/>
      <c r="N46" s="197">
        <v>0</v>
      </c>
      <c r="O46" s="198"/>
    </row>
    <row r="47" spans="2:16" ht="16.5" thickBot="1" x14ac:dyDescent="0.3">
      <c r="B47" s="188"/>
      <c r="C47" s="41">
        <f t="shared" si="1"/>
        <v>37</v>
      </c>
      <c r="D47" s="199" t="s">
        <v>500</v>
      </c>
      <c r="E47" s="200"/>
      <c r="F47" s="200"/>
      <c r="G47" s="200"/>
      <c r="H47" s="200"/>
      <c r="I47" s="200"/>
      <c r="J47" s="200"/>
      <c r="K47" s="200"/>
      <c r="L47" s="200"/>
      <c r="M47" s="201"/>
      <c r="N47" s="202">
        <v>0</v>
      </c>
      <c r="O47" s="203"/>
    </row>
    <row r="48" spans="2:16" ht="16.5" thickBot="1" x14ac:dyDescent="0.3">
      <c r="B48" s="188"/>
      <c r="C48" s="112">
        <f t="shared" si="1"/>
        <v>38</v>
      </c>
      <c r="D48" s="184" t="s">
        <v>501</v>
      </c>
      <c r="E48" s="184"/>
      <c r="F48" s="184"/>
      <c r="G48" s="184"/>
      <c r="H48" s="184"/>
      <c r="I48" s="184"/>
      <c r="J48" s="184"/>
      <c r="K48" s="184"/>
      <c r="L48" s="184"/>
      <c r="M48" s="184"/>
      <c r="N48" s="160">
        <f>+N45</f>
        <v>0</v>
      </c>
      <c r="O48" s="161"/>
    </row>
    <row r="49" spans="2:15" ht="16.5" thickBot="1" x14ac:dyDescent="0.3">
      <c r="B49" s="162" t="s">
        <v>502</v>
      </c>
      <c r="C49" s="163"/>
      <c r="D49" s="164"/>
      <c r="E49" s="165"/>
      <c r="F49" s="171" t="s">
        <v>503</v>
      </c>
      <c r="G49" s="172"/>
      <c r="H49" s="172"/>
      <c r="I49" s="172"/>
      <c r="J49" s="172"/>
      <c r="K49" s="172"/>
      <c r="L49" s="172"/>
      <c r="M49" s="173"/>
      <c r="N49" s="174">
        <v>0</v>
      </c>
      <c r="O49" s="175"/>
    </row>
    <row r="50" spans="2:15" ht="16.5" thickBot="1" x14ac:dyDescent="0.3">
      <c r="B50" s="166"/>
      <c r="C50" s="163"/>
      <c r="D50" s="163"/>
      <c r="E50" s="167"/>
      <c r="F50" s="176" t="s">
        <v>504</v>
      </c>
      <c r="G50" s="177"/>
      <c r="H50" s="177"/>
      <c r="I50" s="177"/>
      <c r="J50" s="177"/>
      <c r="K50" s="177"/>
      <c r="L50" s="177"/>
      <c r="M50" s="178"/>
      <c r="N50" s="179"/>
      <c r="O50" s="180"/>
    </row>
    <row r="51" spans="2:15" ht="16.5" thickBot="1" x14ac:dyDescent="0.3">
      <c r="B51" s="168"/>
      <c r="C51" s="169"/>
      <c r="D51" s="169"/>
      <c r="E51" s="170"/>
      <c r="F51" s="181" t="s">
        <v>505</v>
      </c>
      <c r="G51" s="182"/>
      <c r="H51" s="182"/>
      <c r="I51" s="182"/>
      <c r="J51" s="182"/>
      <c r="K51" s="182"/>
      <c r="L51" s="182"/>
      <c r="M51" s="182"/>
      <c r="N51" s="182"/>
      <c r="O51" s="183"/>
    </row>
    <row r="52" spans="2:15" x14ac:dyDescent="0.25">
      <c r="B52" s="132" t="s">
        <v>506</v>
      </c>
      <c r="C52" s="135" t="s">
        <v>507</v>
      </c>
      <c r="D52" s="136"/>
      <c r="E52" s="136"/>
      <c r="F52" s="136"/>
      <c r="G52" s="136"/>
      <c r="H52" s="136"/>
      <c r="I52" s="136"/>
      <c r="J52" s="137" t="s">
        <v>508</v>
      </c>
      <c r="K52" s="138"/>
      <c r="L52" s="138"/>
      <c r="M52" s="138"/>
      <c r="N52" s="138"/>
      <c r="O52" s="139"/>
    </row>
    <row r="53" spans="2:15" x14ac:dyDescent="0.25">
      <c r="B53" s="133"/>
      <c r="C53" s="140" t="s">
        <v>509</v>
      </c>
      <c r="D53" s="141"/>
      <c r="E53" s="141"/>
      <c r="F53" s="141"/>
      <c r="G53" s="141"/>
      <c r="H53" s="141"/>
      <c r="I53" s="141"/>
      <c r="J53" s="142" t="s">
        <v>510</v>
      </c>
      <c r="K53" s="143"/>
      <c r="L53" s="143"/>
      <c r="M53" s="143"/>
      <c r="N53" s="143"/>
      <c r="O53" s="144"/>
    </row>
    <row r="54" spans="2:15" ht="16.5" thickBot="1" x14ac:dyDescent="0.3">
      <c r="B54" s="134"/>
      <c r="C54" s="145" t="s">
        <v>511</v>
      </c>
      <c r="D54" s="146"/>
      <c r="E54" s="146"/>
      <c r="F54" s="146"/>
      <c r="G54" s="146"/>
      <c r="H54" s="146"/>
      <c r="I54" s="146"/>
      <c r="J54" s="147" t="s">
        <v>512</v>
      </c>
      <c r="K54" s="148"/>
      <c r="L54" s="148"/>
      <c r="M54" s="148"/>
      <c r="N54" s="148"/>
      <c r="O54" s="149"/>
    </row>
    <row r="55" spans="2:15" ht="39.75" customHeight="1" thickBot="1" x14ac:dyDescent="0.3">
      <c r="B55" s="129" t="s">
        <v>513</v>
      </c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1"/>
    </row>
    <row r="56" spans="2:15" ht="105.75" customHeight="1" thickBot="1" x14ac:dyDescent="0.3">
      <c r="B56" s="61"/>
      <c r="C56" s="62"/>
      <c r="D56" s="62"/>
      <c r="E56" s="62"/>
      <c r="F56" s="62"/>
      <c r="G56" s="62" t="s">
        <v>514</v>
      </c>
      <c r="H56" s="63"/>
      <c r="I56" s="150" t="s">
        <v>515</v>
      </c>
      <c r="J56" s="151"/>
      <c r="K56" s="151"/>
      <c r="L56" s="116"/>
      <c r="M56" s="116"/>
      <c r="N56" s="116"/>
      <c r="O56" s="117"/>
    </row>
    <row r="57" spans="2:15" x14ac:dyDescent="0.25">
      <c r="B57" s="64"/>
      <c r="C57" s="64"/>
      <c r="D57" s="64"/>
      <c r="E57" s="64"/>
      <c r="F57" s="64"/>
      <c r="G57" s="64"/>
      <c r="H57" s="64"/>
      <c r="I57" s="64"/>
      <c r="J57" s="64"/>
      <c r="K57" s="300" t="s">
        <v>836</v>
      </c>
      <c r="L57" s="300"/>
      <c r="M57" s="300"/>
      <c r="N57" s="300"/>
      <c r="O57" s="300"/>
    </row>
    <row r="58" spans="2:15" x14ac:dyDescent="0.25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</row>
  </sheetData>
  <mergeCells count="122">
    <mergeCell ref="K57:O57"/>
    <mergeCell ref="D2:L3"/>
    <mergeCell ref="M2:O3"/>
    <mergeCell ref="B4:F4"/>
    <mergeCell ref="G4:J4"/>
    <mergeCell ref="B5:O5"/>
    <mergeCell ref="B6:B10"/>
    <mergeCell ref="D6:O6"/>
    <mergeCell ref="D7:G7"/>
    <mergeCell ref="H7:O7"/>
    <mergeCell ref="C8:C9"/>
    <mergeCell ref="D8:O8"/>
    <mergeCell ref="D9:M9"/>
    <mergeCell ref="N9:O9"/>
    <mergeCell ref="D10:F10"/>
    <mergeCell ref="G10:K10"/>
    <mergeCell ref="B11:B19"/>
    <mergeCell ref="D11:M11"/>
    <mergeCell ref="N11:O11"/>
    <mergeCell ref="D12:M12"/>
    <mergeCell ref="N12:O12"/>
    <mergeCell ref="D16:M16"/>
    <mergeCell ref="N16:O16"/>
    <mergeCell ref="D17:M17"/>
    <mergeCell ref="N17:O17"/>
    <mergeCell ref="D18:M18"/>
    <mergeCell ref="N18:O18"/>
    <mergeCell ref="D13:M13"/>
    <mergeCell ref="N13:O13"/>
    <mergeCell ref="D14:M14"/>
    <mergeCell ref="N14:O14"/>
    <mergeCell ref="D15:M15"/>
    <mergeCell ref="N15:O15"/>
    <mergeCell ref="D19:M19"/>
    <mergeCell ref="N19:O19"/>
    <mergeCell ref="B20:B28"/>
    <mergeCell ref="C20:F20"/>
    <mergeCell ref="H20:I20"/>
    <mergeCell ref="J20:M20"/>
    <mergeCell ref="N20:O20"/>
    <mergeCell ref="C21:F21"/>
    <mergeCell ref="H21:I21"/>
    <mergeCell ref="J21:M21"/>
    <mergeCell ref="N21:O21"/>
    <mergeCell ref="C22:F22"/>
    <mergeCell ref="H22:I22"/>
    <mergeCell ref="J22:M22"/>
    <mergeCell ref="N22:O22"/>
    <mergeCell ref="C23:F23"/>
    <mergeCell ref="H23:I23"/>
    <mergeCell ref="J23:M23"/>
    <mergeCell ref="N23:O23"/>
    <mergeCell ref="C24:E24"/>
    <mergeCell ref="F24:G24"/>
    <mergeCell ref="H24:I24"/>
    <mergeCell ref="J24:M24"/>
    <mergeCell ref="N24:O24"/>
    <mergeCell ref="D40:M40"/>
    <mergeCell ref="N40:O40"/>
    <mergeCell ref="D41:M41"/>
    <mergeCell ref="N41:O41"/>
    <mergeCell ref="N42:O42"/>
    <mergeCell ref="D43:M43"/>
    <mergeCell ref="N43:O43"/>
    <mergeCell ref="C25:G25"/>
    <mergeCell ref="H25:I25"/>
    <mergeCell ref="J25:M25"/>
    <mergeCell ref="N25:O25"/>
    <mergeCell ref="C26:O26"/>
    <mergeCell ref="D27:I27"/>
    <mergeCell ref="J27:M27"/>
    <mergeCell ref="N27:O27"/>
    <mergeCell ref="C28:O28"/>
    <mergeCell ref="D29:M29"/>
    <mergeCell ref="N29:O29"/>
    <mergeCell ref="D30:M30"/>
    <mergeCell ref="N30:O30"/>
    <mergeCell ref="D34:M34"/>
    <mergeCell ref="N34:O34"/>
    <mergeCell ref="D35:M35"/>
    <mergeCell ref="N35:O35"/>
    <mergeCell ref="D36:M36"/>
    <mergeCell ref="N36:O36"/>
    <mergeCell ref="D31:M31"/>
    <mergeCell ref="N31:O31"/>
    <mergeCell ref="D32:M32"/>
    <mergeCell ref="N32:O32"/>
    <mergeCell ref="D33:M33"/>
    <mergeCell ref="N33:O33"/>
    <mergeCell ref="D37:M37"/>
    <mergeCell ref="N37:O37"/>
    <mergeCell ref="D38:M38"/>
    <mergeCell ref="N38:O38"/>
    <mergeCell ref="D39:M39"/>
    <mergeCell ref="N39:O39"/>
    <mergeCell ref="N48:O48"/>
    <mergeCell ref="B49:E51"/>
    <mergeCell ref="F49:M49"/>
    <mergeCell ref="N49:O49"/>
    <mergeCell ref="F50:M50"/>
    <mergeCell ref="N50:O50"/>
    <mergeCell ref="F51:O51"/>
    <mergeCell ref="D44:M44"/>
    <mergeCell ref="N44:O44"/>
    <mergeCell ref="B45:B48"/>
    <mergeCell ref="D45:M45"/>
    <mergeCell ref="N45:O45"/>
    <mergeCell ref="D46:M46"/>
    <mergeCell ref="N46:O46"/>
    <mergeCell ref="D47:M47"/>
    <mergeCell ref="N47:O47"/>
    <mergeCell ref="D48:M48"/>
    <mergeCell ref="B29:B44"/>
    <mergeCell ref="B55:O55"/>
    <mergeCell ref="B52:B54"/>
    <mergeCell ref="C52:I52"/>
    <mergeCell ref="J52:O52"/>
    <mergeCell ref="C53:I53"/>
    <mergeCell ref="J53:O53"/>
    <mergeCell ref="C54:I54"/>
    <mergeCell ref="J54:O54"/>
    <mergeCell ref="I56:K56"/>
  </mergeCells>
  <pageMargins left="0.7" right="0.7" top="0.75" bottom="0.75" header="0.3" footer="0.3"/>
  <pageSetup scale="4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P58"/>
  <sheetViews>
    <sheetView showGridLines="0" topLeftCell="A52" zoomScale="85" zoomScaleNormal="85" zoomScaleSheetLayoutView="85" workbookViewId="0">
      <selection activeCell="K57" sqref="K57:O57"/>
    </sheetView>
  </sheetViews>
  <sheetFormatPr baseColWidth="10" defaultRowHeight="15.75" x14ac:dyDescent="0.25"/>
  <cols>
    <col min="1" max="1" width="3.85546875" style="35" customWidth="1"/>
    <col min="2" max="6" width="11.42578125" style="35"/>
    <col min="7" max="7" width="19.28515625" style="35" customWidth="1"/>
    <col min="8" max="8" width="11.42578125" style="35"/>
    <col min="9" max="9" width="15.85546875" style="35" customWidth="1"/>
    <col min="10" max="14" width="11.42578125" style="35"/>
    <col min="15" max="15" width="27.5703125" style="35" customWidth="1"/>
    <col min="16" max="16" width="7.85546875" style="35" customWidth="1"/>
    <col min="17" max="16384" width="11.42578125" style="35"/>
  </cols>
  <sheetData>
    <row r="1" spans="2:16" ht="16.5" thickBot="1" x14ac:dyDescent="0.3"/>
    <row r="2" spans="2:16" ht="42.75" customHeight="1" x14ac:dyDescent="0.25">
      <c r="B2" s="36"/>
      <c r="C2" s="37"/>
      <c r="D2" s="301" t="s">
        <v>440</v>
      </c>
      <c r="E2" s="301"/>
      <c r="F2" s="301"/>
      <c r="G2" s="301"/>
      <c r="H2" s="301"/>
      <c r="I2" s="301"/>
      <c r="J2" s="301"/>
      <c r="K2" s="301"/>
      <c r="L2" s="301"/>
      <c r="M2" s="303">
        <v>302</v>
      </c>
      <c r="N2" s="303"/>
      <c r="O2" s="304"/>
    </row>
    <row r="3" spans="2:16" ht="73.5" customHeight="1" thickBot="1" x14ac:dyDescent="0.3">
      <c r="B3" s="38"/>
      <c r="C3" s="39"/>
      <c r="D3" s="302"/>
      <c r="E3" s="302"/>
      <c r="F3" s="302"/>
      <c r="G3" s="302"/>
      <c r="H3" s="302"/>
      <c r="I3" s="302"/>
      <c r="J3" s="302"/>
      <c r="K3" s="302"/>
      <c r="L3" s="302"/>
      <c r="M3" s="305"/>
      <c r="N3" s="305"/>
      <c r="O3" s="306"/>
    </row>
    <row r="4" spans="2:16" ht="33" customHeight="1" thickBot="1" x14ac:dyDescent="0.3">
      <c r="B4" s="307" t="s">
        <v>832</v>
      </c>
      <c r="C4" s="308"/>
      <c r="D4" s="308"/>
      <c r="E4" s="308"/>
      <c r="F4" s="309"/>
      <c r="G4" s="310" t="s">
        <v>441</v>
      </c>
      <c r="H4" s="310"/>
      <c r="I4" s="310"/>
      <c r="J4" s="310"/>
      <c r="K4" s="115"/>
      <c r="L4" s="113"/>
      <c r="M4" s="113"/>
      <c r="N4" s="113"/>
      <c r="O4" s="114"/>
    </row>
    <row r="5" spans="2:16" ht="16.5" thickBot="1" x14ac:dyDescent="0.3">
      <c r="B5" s="311" t="s">
        <v>442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3"/>
    </row>
    <row r="6" spans="2:16" x14ac:dyDescent="0.25">
      <c r="B6" s="314" t="s">
        <v>443</v>
      </c>
      <c r="C6" s="40">
        <v>1</v>
      </c>
      <c r="D6" s="317" t="s">
        <v>444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9"/>
    </row>
    <row r="7" spans="2:16" ht="27.75" customHeight="1" thickBot="1" x14ac:dyDescent="0.3">
      <c r="B7" s="315"/>
      <c r="C7" s="41">
        <f>+C6+1</f>
        <v>2</v>
      </c>
      <c r="D7" s="320" t="s">
        <v>445</v>
      </c>
      <c r="E7" s="321"/>
      <c r="F7" s="321"/>
      <c r="G7" s="321"/>
      <c r="H7" s="322" t="s">
        <v>446</v>
      </c>
      <c r="I7" s="322"/>
      <c r="J7" s="322"/>
      <c r="K7" s="322"/>
      <c r="L7" s="322"/>
      <c r="M7" s="322"/>
      <c r="N7" s="322"/>
      <c r="O7" s="323"/>
    </row>
    <row r="8" spans="2:16" ht="24" customHeight="1" x14ac:dyDescent="0.25">
      <c r="B8" s="315"/>
      <c r="C8" s="324">
        <f>+C7+1</f>
        <v>3</v>
      </c>
      <c r="D8" s="326" t="s">
        <v>447</v>
      </c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8"/>
    </row>
    <row r="9" spans="2:16" ht="21.75" customHeight="1" thickBot="1" x14ac:dyDescent="0.3">
      <c r="B9" s="315"/>
      <c r="C9" s="325"/>
      <c r="D9" s="329" t="s">
        <v>448</v>
      </c>
      <c r="E9" s="330"/>
      <c r="F9" s="330"/>
      <c r="G9" s="330"/>
      <c r="H9" s="330"/>
      <c r="I9" s="330"/>
      <c r="J9" s="330"/>
      <c r="K9" s="330"/>
      <c r="L9" s="330"/>
      <c r="M9" s="330"/>
      <c r="N9" s="330" t="s">
        <v>449</v>
      </c>
      <c r="O9" s="331"/>
    </row>
    <row r="10" spans="2:16" ht="26.25" customHeight="1" thickBot="1" x14ac:dyDescent="0.3">
      <c r="B10" s="316"/>
      <c r="C10" s="42">
        <f>+C8+1</f>
        <v>4</v>
      </c>
      <c r="D10" s="332" t="s">
        <v>450</v>
      </c>
      <c r="E10" s="333"/>
      <c r="F10" s="333"/>
      <c r="G10" s="334" t="s">
        <v>451</v>
      </c>
      <c r="H10" s="335"/>
      <c r="I10" s="335"/>
      <c r="J10" s="335"/>
      <c r="K10" s="336"/>
      <c r="L10" s="43" t="s">
        <v>452</v>
      </c>
      <c r="M10" s="44"/>
      <c r="N10" s="45"/>
      <c r="O10" s="46"/>
    </row>
    <row r="11" spans="2:16" x14ac:dyDescent="0.25">
      <c r="B11" s="255" t="s">
        <v>453</v>
      </c>
      <c r="C11" s="47">
        <v>8</v>
      </c>
      <c r="D11" s="337" t="s">
        <v>454</v>
      </c>
      <c r="E11" s="190"/>
      <c r="F11" s="190"/>
      <c r="G11" s="190"/>
      <c r="H11" s="190"/>
      <c r="I11" s="190"/>
      <c r="J11" s="190"/>
      <c r="K11" s="190"/>
      <c r="L11" s="190"/>
      <c r="M11" s="191"/>
      <c r="N11" s="338">
        <v>0</v>
      </c>
      <c r="O11" s="339"/>
      <c r="P11" s="48"/>
    </row>
    <row r="12" spans="2:16" x14ac:dyDescent="0.25">
      <c r="B12" s="256"/>
      <c r="C12" s="50">
        <f t="shared" ref="C12:C19" si="0">+C11+1</f>
        <v>9</v>
      </c>
      <c r="D12" s="340" t="s">
        <v>455</v>
      </c>
      <c r="E12" s="153"/>
      <c r="F12" s="153"/>
      <c r="G12" s="153"/>
      <c r="H12" s="153"/>
      <c r="I12" s="153"/>
      <c r="J12" s="153"/>
      <c r="K12" s="153"/>
      <c r="L12" s="153"/>
      <c r="M12" s="154"/>
      <c r="N12" s="341">
        <v>0</v>
      </c>
      <c r="O12" s="342"/>
    </row>
    <row r="13" spans="2:16" x14ac:dyDescent="0.25">
      <c r="B13" s="256"/>
      <c r="C13" s="110">
        <f t="shared" si="0"/>
        <v>10</v>
      </c>
      <c r="D13" s="296" t="s">
        <v>456</v>
      </c>
      <c r="E13" s="212"/>
      <c r="F13" s="212"/>
      <c r="G13" s="212"/>
      <c r="H13" s="212"/>
      <c r="I13" s="212"/>
      <c r="J13" s="212"/>
      <c r="K13" s="212"/>
      <c r="L13" s="212"/>
      <c r="M13" s="213"/>
      <c r="N13" s="297">
        <f>+N11-N12</f>
        <v>0</v>
      </c>
      <c r="O13" s="298"/>
      <c r="P13" s="49"/>
    </row>
    <row r="14" spans="2:16" x14ac:dyDescent="0.25">
      <c r="B14" s="256"/>
      <c r="C14" s="50">
        <f t="shared" si="0"/>
        <v>11</v>
      </c>
      <c r="D14" s="286" t="s">
        <v>457</v>
      </c>
      <c r="E14" s="287"/>
      <c r="F14" s="287"/>
      <c r="G14" s="287"/>
      <c r="H14" s="287"/>
      <c r="I14" s="287"/>
      <c r="J14" s="287"/>
      <c r="K14" s="287"/>
      <c r="L14" s="287"/>
      <c r="M14" s="288"/>
      <c r="N14" s="289">
        <v>0</v>
      </c>
      <c r="O14" s="290"/>
    </row>
    <row r="15" spans="2:16" x14ac:dyDescent="0.25">
      <c r="B15" s="256"/>
      <c r="C15" s="50">
        <f t="shared" si="0"/>
        <v>12</v>
      </c>
      <c r="D15" s="286" t="s">
        <v>458</v>
      </c>
      <c r="E15" s="287"/>
      <c r="F15" s="287"/>
      <c r="G15" s="287"/>
      <c r="H15" s="287"/>
      <c r="I15" s="287"/>
      <c r="J15" s="287"/>
      <c r="K15" s="287"/>
      <c r="L15" s="287"/>
      <c r="M15" s="288"/>
      <c r="N15" s="289">
        <v>0</v>
      </c>
      <c r="O15" s="290"/>
      <c r="P15" s="67"/>
    </row>
    <row r="16" spans="2:16" x14ac:dyDescent="0.25">
      <c r="B16" s="256"/>
      <c r="C16" s="50">
        <f t="shared" si="0"/>
        <v>13</v>
      </c>
      <c r="D16" s="286" t="s">
        <v>459</v>
      </c>
      <c r="E16" s="287"/>
      <c r="F16" s="287"/>
      <c r="G16" s="287"/>
      <c r="H16" s="287"/>
      <c r="I16" s="287"/>
      <c r="J16" s="287"/>
      <c r="K16" s="287"/>
      <c r="L16" s="287"/>
      <c r="M16" s="288"/>
      <c r="N16" s="343">
        <v>0</v>
      </c>
      <c r="O16" s="344"/>
    </row>
    <row r="17" spans="2:16" x14ac:dyDescent="0.25">
      <c r="B17" s="256"/>
      <c r="C17" s="50">
        <f t="shared" si="0"/>
        <v>14</v>
      </c>
      <c r="D17" s="286" t="s">
        <v>460</v>
      </c>
      <c r="E17" s="287"/>
      <c r="F17" s="287"/>
      <c r="G17" s="287"/>
      <c r="H17" s="287"/>
      <c r="I17" s="287"/>
      <c r="J17" s="287"/>
      <c r="K17" s="287"/>
      <c r="L17" s="287"/>
      <c r="M17" s="288"/>
      <c r="N17" s="289">
        <v>0</v>
      </c>
      <c r="O17" s="290"/>
    </row>
    <row r="18" spans="2:16" ht="16.5" thickBot="1" x14ac:dyDescent="0.3">
      <c r="B18" s="256"/>
      <c r="C18" s="51">
        <f t="shared" si="0"/>
        <v>15</v>
      </c>
      <c r="D18" s="291" t="s">
        <v>461</v>
      </c>
      <c r="E18" s="292"/>
      <c r="F18" s="292"/>
      <c r="G18" s="292"/>
      <c r="H18" s="292"/>
      <c r="I18" s="292"/>
      <c r="J18" s="292"/>
      <c r="K18" s="292"/>
      <c r="L18" s="292"/>
      <c r="M18" s="293"/>
      <c r="N18" s="294">
        <v>0</v>
      </c>
      <c r="O18" s="295"/>
    </row>
    <row r="19" spans="2:16" ht="16.5" thickBot="1" x14ac:dyDescent="0.3">
      <c r="B19" s="258"/>
      <c r="C19" s="111">
        <f t="shared" si="0"/>
        <v>16</v>
      </c>
      <c r="D19" s="250" t="s">
        <v>462</v>
      </c>
      <c r="E19" s="251"/>
      <c r="F19" s="251"/>
      <c r="G19" s="251"/>
      <c r="H19" s="251"/>
      <c r="I19" s="251"/>
      <c r="J19" s="251"/>
      <c r="K19" s="251"/>
      <c r="L19" s="251"/>
      <c r="M19" s="252"/>
      <c r="N19" s="253">
        <f>+N13-N14-N15-N16-N17-N18</f>
        <v>0</v>
      </c>
      <c r="O19" s="254"/>
    </row>
    <row r="20" spans="2:16" ht="16.5" thickBot="1" x14ac:dyDescent="0.3">
      <c r="B20" s="255" t="s">
        <v>463</v>
      </c>
      <c r="C20" s="259" t="s">
        <v>464</v>
      </c>
      <c r="D20" s="260"/>
      <c r="E20" s="260"/>
      <c r="F20" s="260"/>
      <c r="G20" s="52" t="s">
        <v>465</v>
      </c>
      <c r="H20" s="260" t="s">
        <v>466</v>
      </c>
      <c r="I20" s="260"/>
      <c r="J20" s="260" t="s">
        <v>467</v>
      </c>
      <c r="K20" s="260"/>
      <c r="L20" s="260"/>
      <c r="M20" s="261"/>
      <c r="N20" s="262" t="s">
        <v>468</v>
      </c>
      <c r="O20" s="263"/>
      <c r="P20" s="60"/>
    </row>
    <row r="21" spans="2:16" x14ac:dyDescent="0.25">
      <c r="B21" s="256"/>
      <c r="C21" s="264" t="s">
        <v>469</v>
      </c>
      <c r="D21" s="265"/>
      <c r="E21" s="265"/>
      <c r="F21" s="265"/>
      <c r="G21" s="53">
        <v>6201</v>
      </c>
      <c r="H21" s="266">
        <f>+N19</f>
        <v>0</v>
      </c>
      <c r="I21" s="267"/>
      <c r="J21" s="267">
        <v>9.66</v>
      </c>
      <c r="K21" s="267"/>
      <c r="L21" s="267"/>
      <c r="M21" s="268"/>
      <c r="N21" s="269">
        <f>+H21/1000*J21</f>
        <v>0</v>
      </c>
      <c r="O21" s="270"/>
    </row>
    <row r="22" spans="2:16" x14ac:dyDescent="0.25">
      <c r="B22" s="256"/>
      <c r="C22" s="271" t="s">
        <v>470</v>
      </c>
      <c r="D22" s="141"/>
      <c r="E22" s="141"/>
      <c r="F22" s="141"/>
      <c r="G22" s="54"/>
      <c r="H22" s="272"/>
      <c r="I22" s="272"/>
      <c r="J22" s="273"/>
      <c r="K22" s="273"/>
      <c r="L22" s="273"/>
      <c r="M22" s="274"/>
      <c r="N22" s="275"/>
      <c r="O22" s="276"/>
    </row>
    <row r="23" spans="2:16" x14ac:dyDescent="0.25">
      <c r="B23" s="256"/>
      <c r="C23" s="271" t="s">
        <v>471</v>
      </c>
      <c r="D23" s="141"/>
      <c r="E23" s="141"/>
      <c r="F23" s="141"/>
      <c r="G23" s="54"/>
      <c r="H23" s="272"/>
      <c r="I23" s="272"/>
      <c r="J23" s="273"/>
      <c r="K23" s="273"/>
      <c r="L23" s="273"/>
      <c r="M23" s="274"/>
      <c r="N23" s="275"/>
      <c r="O23" s="276"/>
    </row>
    <row r="24" spans="2:16" ht="16.5" thickBot="1" x14ac:dyDescent="0.3">
      <c r="B24" s="256"/>
      <c r="C24" s="277" t="s">
        <v>472</v>
      </c>
      <c r="D24" s="278"/>
      <c r="E24" s="279"/>
      <c r="F24" s="280" t="s">
        <v>473</v>
      </c>
      <c r="G24" s="279"/>
      <c r="H24" s="281"/>
      <c r="I24" s="281"/>
      <c r="J24" s="282" t="s">
        <v>474</v>
      </c>
      <c r="K24" s="282"/>
      <c r="L24" s="282"/>
      <c r="M24" s="283"/>
      <c r="N24" s="284"/>
      <c r="O24" s="285"/>
    </row>
    <row r="25" spans="2:16" ht="16.5" thickBot="1" x14ac:dyDescent="0.3">
      <c r="B25" s="256"/>
      <c r="C25" s="227" t="s">
        <v>475</v>
      </c>
      <c r="D25" s="228"/>
      <c r="E25" s="228"/>
      <c r="F25" s="228"/>
      <c r="G25" s="229"/>
      <c r="H25" s="230"/>
      <c r="I25" s="231"/>
      <c r="J25" s="232" t="s">
        <v>476</v>
      </c>
      <c r="K25" s="233"/>
      <c r="L25" s="233"/>
      <c r="M25" s="234"/>
      <c r="N25" s="235">
        <f>+N21</f>
        <v>0</v>
      </c>
      <c r="O25" s="231"/>
    </row>
    <row r="26" spans="2:16" ht="16.5" thickBot="1" x14ac:dyDescent="0.3">
      <c r="B26" s="256"/>
      <c r="C26" s="236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8"/>
    </row>
    <row r="27" spans="2:16" ht="16.5" thickBot="1" x14ac:dyDescent="0.3">
      <c r="B27" s="257"/>
      <c r="C27" s="55">
        <v>18</v>
      </c>
      <c r="D27" s="239" t="s">
        <v>477</v>
      </c>
      <c r="E27" s="240"/>
      <c r="F27" s="240"/>
      <c r="G27" s="240"/>
      <c r="H27" s="240"/>
      <c r="I27" s="241"/>
      <c r="J27" s="242" t="s">
        <v>478</v>
      </c>
      <c r="K27" s="243"/>
      <c r="L27" s="243"/>
      <c r="M27" s="244"/>
      <c r="N27" s="245"/>
      <c r="O27" s="246"/>
    </row>
    <row r="28" spans="2:16" ht="16.5" thickBot="1" x14ac:dyDescent="0.3">
      <c r="B28" s="258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9"/>
    </row>
    <row r="29" spans="2:16" x14ac:dyDescent="0.25">
      <c r="B29" s="204" t="s">
        <v>479</v>
      </c>
      <c r="C29" s="40">
        <v>20</v>
      </c>
      <c r="D29" s="189" t="s">
        <v>480</v>
      </c>
      <c r="E29" s="190"/>
      <c r="F29" s="190"/>
      <c r="G29" s="190"/>
      <c r="H29" s="190"/>
      <c r="I29" s="190"/>
      <c r="J29" s="190"/>
      <c r="K29" s="190"/>
      <c r="L29" s="190"/>
      <c r="M29" s="191"/>
      <c r="N29" s="207">
        <f>+N25</f>
        <v>0</v>
      </c>
      <c r="O29" s="208"/>
    </row>
    <row r="30" spans="2:16" x14ac:dyDescent="0.25">
      <c r="B30" s="205"/>
      <c r="C30" s="56">
        <f t="shared" ref="C30:C48" si="1">+C29+1</f>
        <v>21</v>
      </c>
      <c r="D30" s="157" t="s">
        <v>481</v>
      </c>
      <c r="E30" s="158"/>
      <c r="F30" s="158"/>
      <c r="G30" s="158"/>
      <c r="H30" s="158"/>
      <c r="I30" s="158"/>
      <c r="J30" s="158"/>
      <c r="K30" s="158"/>
      <c r="L30" s="158"/>
      <c r="M30" s="159"/>
      <c r="N30" s="209">
        <v>0</v>
      </c>
      <c r="O30" s="210"/>
    </row>
    <row r="31" spans="2:16" x14ac:dyDescent="0.25">
      <c r="B31" s="205"/>
      <c r="C31" s="56">
        <f t="shared" si="1"/>
        <v>22</v>
      </c>
      <c r="D31" s="157" t="s">
        <v>482</v>
      </c>
      <c r="E31" s="158"/>
      <c r="F31" s="158"/>
      <c r="G31" s="158"/>
      <c r="H31" s="158"/>
      <c r="I31" s="158"/>
      <c r="J31" s="158"/>
      <c r="K31" s="158"/>
      <c r="L31" s="158"/>
      <c r="M31" s="159"/>
      <c r="N31" s="218">
        <v>0</v>
      </c>
      <c r="O31" s="219"/>
    </row>
    <row r="32" spans="2:16" x14ac:dyDescent="0.25">
      <c r="B32" s="205"/>
      <c r="C32" s="56">
        <f t="shared" si="1"/>
        <v>23</v>
      </c>
      <c r="D32" s="157" t="s">
        <v>483</v>
      </c>
      <c r="E32" s="158"/>
      <c r="F32" s="158"/>
      <c r="G32" s="158"/>
      <c r="H32" s="158"/>
      <c r="I32" s="158"/>
      <c r="J32" s="158"/>
      <c r="K32" s="158"/>
      <c r="L32" s="158"/>
      <c r="M32" s="159"/>
      <c r="N32" s="209">
        <v>0</v>
      </c>
      <c r="O32" s="210"/>
    </row>
    <row r="33" spans="2:16" ht="16.5" thickBot="1" x14ac:dyDescent="0.3">
      <c r="B33" s="205"/>
      <c r="C33" s="41">
        <f t="shared" si="1"/>
        <v>24</v>
      </c>
      <c r="D33" s="157" t="s">
        <v>484</v>
      </c>
      <c r="E33" s="158"/>
      <c r="F33" s="158"/>
      <c r="G33" s="158"/>
      <c r="H33" s="158"/>
      <c r="I33" s="158"/>
      <c r="J33" s="158"/>
      <c r="K33" s="158"/>
      <c r="L33" s="158"/>
      <c r="M33" s="159"/>
      <c r="N33" s="209">
        <v>0</v>
      </c>
      <c r="O33" s="210"/>
    </row>
    <row r="34" spans="2:16" ht="19.5" thickBot="1" x14ac:dyDescent="0.35">
      <c r="B34" s="205"/>
      <c r="C34" s="112">
        <f t="shared" si="1"/>
        <v>25</v>
      </c>
      <c r="D34" s="211" t="s">
        <v>485</v>
      </c>
      <c r="E34" s="212"/>
      <c r="F34" s="212"/>
      <c r="G34" s="212"/>
      <c r="H34" s="212"/>
      <c r="I34" s="212"/>
      <c r="J34" s="212"/>
      <c r="K34" s="212"/>
      <c r="L34" s="212"/>
      <c r="M34" s="213"/>
      <c r="N34" s="214">
        <f>+N29</f>
        <v>0</v>
      </c>
      <c r="O34" s="215"/>
    </row>
    <row r="35" spans="2:16" x14ac:dyDescent="0.25">
      <c r="B35" s="205"/>
      <c r="C35" s="57">
        <f t="shared" si="1"/>
        <v>26</v>
      </c>
      <c r="D35" s="152" t="s">
        <v>486</v>
      </c>
      <c r="E35" s="153"/>
      <c r="F35" s="153"/>
      <c r="G35" s="153"/>
      <c r="H35" s="153"/>
      <c r="I35" s="153"/>
      <c r="J35" s="153"/>
      <c r="K35" s="153"/>
      <c r="L35" s="153"/>
      <c r="M35" s="154"/>
      <c r="N35" s="155"/>
      <c r="O35" s="156"/>
    </row>
    <row r="36" spans="2:16" x14ac:dyDescent="0.25">
      <c r="B36" s="205"/>
      <c r="C36" s="56">
        <f t="shared" si="1"/>
        <v>27</v>
      </c>
      <c r="D36" s="152" t="s">
        <v>487</v>
      </c>
      <c r="E36" s="153"/>
      <c r="F36" s="153"/>
      <c r="G36" s="153"/>
      <c r="H36" s="153"/>
      <c r="I36" s="153"/>
      <c r="J36" s="153"/>
      <c r="K36" s="153"/>
      <c r="L36" s="153"/>
      <c r="M36" s="154"/>
      <c r="N36" s="216">
        <v>0</v>
      </c>
      <c r="O36" s="217"/>
    </row>
    <row r="37" spans="2:16" x14ac:dyDescent="0.25">
      <c r="B37" s="205"/>
      <c r="C37" s="56">
        <f t="shared" si="1"/>
        <v>28</v>
      </c>
      <c r="D37" s="152" t="s">
        <v>488</v>
      </c>
      <c r="E37" s="153"/>
      <c r="F37" s="153"/>
      <c r="G37" s="153"/>
      <c r="H37" s="153"/>
      <c r="I37" s="153"/>
      <c r="J37" s="153"/>
      <c r="K37" s="153"/>
      <c r="L37" s="153"/>
      <c r="M37" s="154"/>
      <c r="N37" s="155"/>
      <c r="O37" s="156"/>
    </row>
    <row r="38" spans="2:16" x14ac:dyDescent="0.25">
      <c r="B38" s="205"/>
      <c r="C38" s="56">
        <f t="shared" si="1"/>
        <v>29</v>
      </c>
      <c r="D38" s="152" t="s">
        <v>489</v>
      </c>
      <c r="E38" s="153"/>
      <c r="F38" s="153"/>
      <c r="G38" s="153"/>
      <c r="H38" s="153"/>
      <c r="I38" s="153"/>
      <c r="J38" s="153"/>
      <c r="K38" s="153"/>
      <c r="L38" s="153"/>
      <c r="M38" s="154"/>
      <c r="N38" s="155"/>
      <c r="O38" s="156"/>
    </row>
    <row r="39" spans="2:16" x14ac:dyDescent="0.25">
      <c r="B39" s="205"/>
      <c r="C39" s="56">
        <f t="shared" si="1"/>
        <v>30</v>
      </c>
      <c r="D39" s="157" t="s">
        <v>490</v>
      </c>
      <c r="E39" s="158"/>
      <c r="F39" s="158"/>
      <c r="G39" s="158"/>
      <c r="H39" s="158"/>
      <c r="I39" s="158"/>
      <c r="J39" s="158"/>
      <c r="K39" s="158"/>
      <c r="L39" s="158"/>
      <c r="M39" s="159"/>
      <c r="N39" s="155"/>
      <c r="O39" s="156"/>
    </row>
    <row r="40" spans="2:16" x14ac:dyDescent="0.25">
      <c r="B40" s="205"/>
      <c r="C40" s="56">
        <f t="shared" si="1"/>
        <v>31</v>
      </c>
      <c r="D40" s="157" t="s">
        <v>491</v>
      </c>
      <c r="E40" s="158"/>
      <c r="F40" s="158"/>
      <c r="G40" s="158"/>
      <c r="H40" s="158"/>
      <c r="I40" s="158"/>
      <c r="J40" s="158"/>
      <c r="K40" s="158"/>
      <c r="L40" s="158"/>
      <c r="M40" s="159"/>
      <c r="N40" s="155"/>
      <c r="O40" s="156"/>
    </row>
    <row r="41" spans="2:16" ht="16.5" thickBot="1" x14ac:dyDescent="0.3">
      <c r="B41" s="205"/>
      <c r="C41" s="56">
        <f t="shared" si="1"/>
        <v>32</v>
      </c>
      <c r="D41" s="157" t="s">
        <v>492</v>
      </c>
      <c r="E41" s="158"/>
      <c r="F41" s="158"/>
      <c r="G41" s="158"/>
      <c r="H41" s="158"/>
      <c r="I41" s="158"/>
      <c r="J41" s="158"/>
      <c r="K41" s="158"/>
      <c r="L41" s="158"/>
      <c r="M41" s="159"/>
      <c r="N41" s="220"/>
      <c r="O41" s="221"/>
    </row>
    <row r="42" spans="2:16" ht="16.5" thickBot="1" x14ac:dyDescent="0.3">
      <c r="B42" s="205"/>
      <c r="C42" s="58" t="s">
        <v>493</v>
      </c>
      <c r="D42" s="59" t="s">
        <v>494</v>
      </c>
      <c r="E42" s="59"/>
      <c r="F42" s="59"/>
      <c r="G42" s="59"/>
      <c r="H42" s="59"/>
      <c r="I42" s="59"/>
      <c r="J42" s="59"/>
      <c r="K42" s="59"/>
      <c r="L42" s="59"/>
      <c r="M42" s="59"/>
      <c r="N42" s="222">
        <v>35.549999999999997</v>
      </c>
      <c r="O42" s="223"/>
      <c r="P42" s="60"/>
    </row>
    <row r="43" spans="2:16" ht="18.75" thickBot="1" x14ac:dyDescent="0.3">
      <c r="B43" s="205"/>
      <c r="C43" s="112">
        <f>+C41+1</f>
        <v>33</v>
      </c>
      <c r="D43" s="224" t="s">
        <v>495</v>
      </c>
      <c r="E43" s="224"/>
      <c r="F43" s="224"/>
      <c r="G43" s="224"/>
      <c r="H43" s="224"/>
      <c r="I43" s="224"/>
      <c r="J43" s="224"/>
      <c r="K43" s="224"/>
      <c r="L43" s="224"/>
      <c r="M43" s="224"/>
      <c r="N43" s="225">
        <v>0</v>
      </c>
      <c r="O43" s="226"/>
    </row>
    <row r="44" spans="2:16" ht="16.5" thickBot="1" x14ac:dyDescent="0.3">
      <c r="B44" s="206"/>
      <c r="C44" s="112">
        <f t="shared" si="1"/>
        <v>34</v>
      </c>
      <c r="D44" s="184" t="s">
        <v>496</v>
      </c>
      <c r="E44" s="184"/>
      <c r="F44" s="184"/>
      <c r="G44" s="184"/>
      <c r="H44" s="184"/>
      <c r="I44" s="184"/>
      <c r="J44" s="184"/>
      <c r="K44" s="184"/>
      <c r="L44" s="184"/>
      <c r="M44" s="184"/>
      <c r="N44" s="185">
        <v>0</v>
      </c>
      <c r="O44" s="186"/>
    </row>
    <row r="45" spans="2:16" x14ac:dyDescent="0.25">
      <c r="B45" s="187" t="s">
        <v>497</v>
      </c>
      <c r="C45" s="40">
        <f t="shared" si="1"/>
        <v>35</v>
      </c>
      <c r="D45" s="189" t="s">
        <v>498</v>
      </c>
      <c r="E45" s="190"/>
      <c r="F45" s="190"/>
      <c r="G45" s="190"/>
      <c r="H45" s="190"/>
      <c r="I45" s="190"/>
      <c r="J45" s="190"/>
      <c r="K45" s="190"/>
      <c r="L45" s="190"/>
      <c r="M45" s="191"/>
      <c r="N45" s="192">
        <f>+N43</f>
        <v>0</v>
      </c>
      <c r="O45" s="193"/>
    </row>
    <row r="46" spans="2:16" x14ac:dyDescent="0.25">
      <c r="B46" s="188"/>
      <c r="C46" s="56">
        <f t="shared" si="1"/>
        <v>36</v>
      </c>
      <c r="D46" s="194" t="s">
        <v>499</v>
      </c>
      <c r="E46" s="195"/>
      <c r="F46" s="195"/>
      <c r="G46" s="195"/>
      <c r="H46" s="195"/>
      <c r="I46" s="195"/>
      <c r="J46" s="195"/>
      <c r="K46" s="195"/>
      <c r="L46" s="195"/>
      <c r="M46" s="196"/>
      <c r="N46" s="197">
        <v>0</v>
      </c>
      <c r="O46" s="198"/>
    </row>
    <row r="47" spans="2:16" ht="16.5" thickBot="1" x14ac:dyDescent="0.3">
      <c r="B47" s="188"/>
      <c r="C47" s="41">
        <f t="shared" si="1"/>
        <v>37</v>
      </c>
      <c r="D47" s="199" t="s">
        <v>500</v>
      </c>
      <c r="E47" s="200"/>
      <c r="F47" s="200"/>
      <c r="G47" s="200"/>
      <c r="H47" s="200"/>
      <c r="I47" s="200"/>
      <c r="J47" s="200"/>
      <c r="K47" s="200"/>
      <c r="L47" s="200"/>
      <c r="M47" s="201"/>
      <c r="N47" s="202">
        <v>0</v>
      </c>
      <c r="O47" s="203"/>
    </row>
    <row r="48" spans="2:16" ht="16.5" thickBot="1" x14ac:dyDescent="0.3">
      <c r="B48" s="188"/>
      <c r="C48" s="112">
        <f t="shared" si="1"/>
        <v>38</v>
      </c>
      <c r="D48" s="184" t="s">
        <v>501</v>
      </c>
      <c r="E48" s="184"/>
      <c r="F48" s="184"/>
      <c r="G48" s="184"/>
      <c r="H48" s="184"/>
      <c r="I48" s="184"/>
      <c r="J48" s="184"/>
      <c r="K48" s="184"/>
      <c r="L48" s="184"/>
      <c r="M48" s="184"/>
      <c r="N48" s="160">
        <f>+N45</f>
        <v>0</v>
      </c>
      <c r="O48" s="161"/>
    </row>
    <row r="49" spans="2:15" ht="16.5" thickBot="1" x14ac:dyDescent="0.3">
      <c r="B49" s="162" t="s">
        <v>502</v>
      </c>
      <c r="C49" s="163"/>
      <c r="D49" s="164"/>
      <c r="E49" s="165"/>
      <c r="F49" s="171" t="s">
        <v>503</v>
      </c>
      <c r="G49" s="172"/>
      <c r="H49" s="172"/>
      <c r="I49" s="172"/>
      <c r="J49" s="172"/>
      <c r="K49" s="172"/>
      <c r="L49" s="172"/>
      <c r="M49" s="173"/>
      <c r="N49" s="174">
        <v>0</v>
      </c>
      <c r="O49" s="175"/>
    </row>
    <row r="50" spans="2:15" ht="16.5" thickBot="1" x14ac:dyDescent="0.3">
      <c r="B50" s="166"/>
      <c r="C50" s="163"/>
      <c r="D50" s="163"/>
      <c r="E50" s="167"/>
      <c r="F50" s="176" t="s">
        <v>504</v>
      </c>
      <c r="G50" s="177"/>
      <c r="H50" s="177"/>
      <c r="I50" s="177"/>
      <c r="J50" s="177"/>
      <c r="K50" s="177"/>
      <c r="L50" s="177"/>
      <c r="M50" s="178"/>
      <c r="N50" s="179"/>
      <c r="O50" s="180"/>
    </row>
    <row r="51" spans="2:15" ht="16.5" thickBot="1" x14ac:dyDescent="0.3">
      <c r="B51" s="168"/>
      <c r="C51" s="169"/>
      <c r="D51" s="169"/>
      <c r="E51" s="170"/>
      <c r="F51" s="181" t="s">
        <v>505</v>
      </c>
      <c r="G51" s="182"/>
      <c r="H51" s="182"/>
      <c r="I51" s="182"/>
      <c r="J51" s="182"/>
      <c r="K51" s="182"/>
      <c r="L51" s="182"/>
      <c r="M51" s="182"/>
      <c r="N51" s="182"/>
      <c r="O51" s="183"/>
    </row>
    <row r="52" spans="2:15" x14ac:dyDescent="0.25">
      <c r="B52" s="132" t="s">
        <v>506</v>
      </c>
      <c r="C52" s="135" t="s">
        <v>507</v>
      </c>
      <c r="D52" s="136"/>
      <c r="E52" s="136"/>
      <c r="F52" s="136"/>
      <c r="G52" s="136"/>
      <c r="H52" s="136"/>
      <c r="I52" s="136"/>
      <c r="J52" s="137" t="s">
        <v>508</v>
      </c>
      <c r="K52" s="138"/>
      <c r="L52" s="138"/>
      <c r="M52" s="138"/>
      <c r="N52" s="138"/>
      <c r="O52" s="139"/>
    </row>
    <row r="53" spans="2:15" x14ac:dyDescent="0.25">
      <c r="B53" s="133"/>
      <c r="C53" s="140" t="s">
        <v>509</v>
      </c>
      <c r="D53" s="141"/>
      <c r="E53" s="141"/>
      <c r="F53" s="141"/>
      <c r="G53" s="141"/>
      <c r="H53" s="141"/>
      <c r="I53" s="141"/>
      <c r="J53" s="142" t="s">
        <v>510</v>
      </c>
      <c r="K53" s="143"/>
      <c r="L53" s="143"/>
      <c r="M53" s="143"/>
      <c r="N53" s="143"/>
      <c r="O53" s="144"/>
    </row>
    <row r="54" spans="2:15" ht="16.5" thickBot="1" x14ac:dyDescent="0.3">
      <c r="B54" s="134"/>
      <c r="C54" s="145" t="s">
        <v>511</v>
      </c>
      <c r="D54" s="146"/>
      <c r="E54" s="146"/>
      <c r="F54" s="146"/>
      <c r="G54" s="146"/>
      <c r="H54" s="146"/>
      <c r="I54" s="146"/>
      <c r="J54" s="147" t="s">
        <v>512</v>
      </c>
      <c r="K54" s="148"/>
      <c r="L54" s="148"/>
      <c r="M54" s="148"/>
      <c r="N54" s="148"/>
      <c r="O54" s="149"/>
    </row>
    <row r="55" spans="2:15" ht="39.75" customHeight="1" thickBot="1" x14ac:dyDescent="0.3">
      <c r="B55" s="129" t="s">
        <v>513</v>
      </c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1"/>
    </row>
    <row r="56" spans="2:15" ht="112.5" customHeight="1" thickBot="1" x14ac:dyDescent="0.3">
      <c r="B56" s="61"/>
      <c r="C56" s="62"/>
      <c r="D56" s="62"/>
      <c r="E56" s="62"/>
      <c r="F56" s="62"/>
      <c r="G56" s="62" t="s">
        <v>514</v>
      </c>
      <c r="H56" s="63"/>
      <c r="I56" s="150" t="s">
        <v>515</v>
      </c>
      <c r="J56" s="151"/>
      <c r="K56" s="151"/>
      <c r="L56" s="116"/>
      <c r="M56" s="116"/>
      <c r="N56" s="116"/>
      <c r="O56" s="117"/>
    </row>
    <row r="57" spans="2:15" x14ac:dyDescent="0.25">
      <c r="B57" s="64"/>
      <c r="C57" s="64"/>
      <c r="D57" s="64"/>
      <c r="E57" s="64"/>
      <c r="F57" s="64"/>
      <c r="G57" s="64"/>
      <c r="H57" s="64"/>
      <c r="I57" s="64"/>
      <c r="J57" s="64"/>
      <c r="K57" s="300" t="s">
        <v>837</v>
      </c>
      <c r="L57" s="300"/>
      <c r="M57" s="300"/>
      <c r="N57" s="300"/>
      <c r="O57" s="300"/>
    </row>
    <row r="58" spans="2:15" x14ac:dyDescent="0.25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</row>
  </sheetData>
  <mergeCells count="122">
    <mergeCell ref="K57:O57"/>
    <mergeCell ref="D2:L3"/>
    <mergeCell ref="M2:O3"/>
    <mergeCell ref="B4:F4"/>
    <mergeCell ref="G4:J4"/>
    <mergeCell ref="B5:O5"/>
    <mergeCell ref="B6:B10"/>
    <mergeCell ref="D6:O6"/>
    <mergeCell ref="D7:G7"/>
    <mergeCell ref="H7:O7"/>
    <mergeCell ref="C8:C9"/>
    <mergeCell ref="D8:O8"/>
    <mergeCell ref="D9:M9"/>
    <mergeCell ref="N9:O9"/>
    <mergeCell ref="D10:F10"/>
    <mergeCell ref="G10:K10"/>
    <mergeCell ref="B11:B19"/>
    <mergeCell ref="D11:M11"/>
    <mergeCell ref="N11:O11"/>
    <mergeCell ref="D12:M12"/>
    <mergeCell ref="N12:O12"/>
    <mergeCell ref="D16:M16"/>
    <mergeCell ref="N16:O16"/>
    <mergeCell ref="D17:M17"/>
    <mergeCell ref="N17:O17"/>
    <mergeCell ref="D18:M18"/>
    <mergeCell ref="N18:O18"/>
    <mergeCell ref="D13:M13"/>
    <mergeCell ref="N13:O13"/>
    <mergeCell ref="D14:M14"/>
    <mergeCell ref="N14:O14"/>
    <mergeCell ref="D15:M15"/>
    <mergeCell ref="N15:O15"/>
    <mergeCell ref="D19:M19"/>
    <mergeCell ref="N19:O19"/>
    <mergeCell ref="B20:B28"/>
    <mergeCell ref="C20:F20"/>
    <mergeCell ref="H20:I20"/>
    <mergeCell ref="J20:M20"/>
    <mergeCell ref="N20:O20"/>
    <mergeCell ref="C21:F21"/>
    <mergeCell ref="H21:I21"/>
    <mergeCell ref="J21:M21"/>
    <mergeCell ref="N21:O21"/>
    <mergeCell ref="C22:F22"/>
    <mergeCell ref="H22:I22"/>
    <mergeCell ref="J22:M22"/>
    <mergeCell ref="N22:O22"/>
    <mergeCell ref="C23:F23"/>
    <mergeCell ref="H23:I23"/>
    <mergeCell ref="J23:M23"/>
    <mergeCell ref="N23:O23"/>
    <mergeCell ref="C24:E24"/>
    <mergeCell ref="F24:G24"/>
    <mergeCell ref="H24:I24"/>
    <mergeCell ref="J24:M24"/>
    <mergeCell ref="N24:O24"/>
    <mergeCell ref="D40:M40"/>
    <mergeCell ref="N40:O40"/>
    <mergeCell ref="D41:M41"/>
    <mergeCell ref="N41:O41"/>
    <mergeCell ref="N42:O42"/>
    <mergeCell ref="D43:M43"/>
    <mergeCell ref="N43:O43"/>
    <mergeCell ref="C25:G25"/>
    <mergeCell ref="H25:I25"/>
    <mergeCell ref="J25:M25"/>
    <mergeCell ref="N25:O25"/>
    <mergeCell ref="C26:O26"/>
    <mergeCell ref="D27:I27"/>
    <mergeCell ref="J27:M27"/>
    <mergeCell ref="N27:O27"/>
    <mergeCell ref="C28:O28"/>
    <mergeCell ref="D29:M29"/>
    <mergeCell ref="N29:O29"/>
    <mergeCell ref="D30:M30"/>
    <mergeCell ref="N30:O30"/>
    <mergeCell ref="D34:M34"/>
    <mergeCell ref="N34:O34"/>
    <mergeCell ref="D35:M35"/>
    <mergeCell ref="N35:O35"/>
    <mergeCell ref="D36:M36"/>
    <mergeCell ref="N36:O36"/>
    <mergeCell ref="D31:M31"/>
    <mergeCell ref="N31:O31"/>
    <mergeCell ref="D32:M32"/>
    <mergeCell ref="N32:O32"/>
    <mergeCell ref="D33:M33"/>
    <mergeCell ref="N33:O33"/>
    <mergeCell ref="D37:M37"/>
    <mergeCell ref="N37:O37"/>
    <mergeCell ref="D38:M38"/>
    <mergeCell ref="N38:O38"/>
    <mergeCell ref="D39:M39"/>
    <mergeCell ref="N39:O39"/>
    <mergeCell ref="N48:O48"/>
    <mergeCell ref="B49:E51"/>
    <mergeCell ref="F49:M49"/>
    <mergeCell ref="N49:O49"/>
    <mergeCell ref="F50:M50"/>
    <mergeCell ref="N50:O50"/>
    <mergeCell ref="F51:O51"/>
    <mergeCell ref="D44:M44"/>
    <mergeCell ref="N44:O44"/>
    <mergeCell ref="B45:B48"/>
    <mergeCell ref="D45:M45"/>
    <mergeCell ref="N45:O45"/>
    <mergeCell ref="D46:M46"/>
    <mergeCell ref="N46:O46"/>
    <mergeCell ref="D47:M47"/>
    <mergeCell ref="N47:O47"/>
    <mergeCell ref="D48:M48"/>
    <mergeCell ref="B29:B44"/>
    <mergeCell ref="B55:O55"/>
    <mergeCell ref="B52:B54"/>
    <mergeCell ref="C52:I52"/>
    <mergeCell ref="J52:O52"/>
    <mergeCell ref="C53:I53"/>
    <mergeCell ref="J53:O53"/>
    <mergeCell ref="C54:I54"/>
    <mergeCell ref="J54:O54"/>
    <mergeCell ref="I56:K56"/>
  </mergeCells>
  <pageMargins left="0.7" right="0.7" top="0.75" bottom="0.75" header="0.3" footer="0.3"/>
  <pageSetup scale="4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P58"/>
  <sheetViews>
    <sheetView showGridLines="0" topLeftCell="A46" zoomScale="85" zoomScaleNormal="85" zoomScaleSheetLayoutView="85" workbookViewId="0">
      <selection activeCell="L57" sqref="L57:O57"/>
    </sheetView>
  </sheetViews>
  <sheetFormatPr baseColWidth="10" defaultRowHeight="15.75" x14ac:dyDescent="0.25"/>
  <cols>
    <col min="1" max="1" width="3.85546875" style="35" customWidth="1"/>
    <col min="2" max="6" width="11.42578125" style="35"/>
    <col min="7" max="7" width="19.28515625" style="35" customWidth="1"/>
    <col min="8" max="8" width="11.42578125" style="35"/>
    <col min="9" max="9" width="15.85546875" style="35" customWidth="1"/>
    <col min="10" max="14" width="11.42578125" style="35"/>
    <col min="15" max="15" width="27.5703125" style="35" customWidth="1"/>
    <col min="16" max="16" width="7.85546875" style="35" customWidth="1"/>
    <col min="17" max="16384" width="11.42578125" style="35"/>
  </cols>
  <sheetData>
    <row r="1" spans="2:16" ht="16.5" thickBot="1" x14ac:dyDescent="0.3"/>
    <row r="2" spans="2:16" ht="42.75" customHeight="1" x14ac:dyDescent="0.25">
      <c r="B2" s="36"/>
      <c r="C2" s="37"/>
      <c r="D2" s="301" t="s">
        <v>440</v>
      </c>
      <c r="E2" s="301"/>
      <c r="F2" s="301"/>
      <c r="G2" s="301"/>
      <c r="H2" s="301"/>
      <c r="I2" s="301"/>
      <c r="J2" s="301"/>
      <c r="K2" s="301"/>
      <c r="L2" s="301"/>
      <c r="M2" s="303">
        <v>302</v>
      </c>
      <c r="N2" s="303"/>
      <c r="O2" s="304"/>
    </row>
    <row r="3" spans="2:16" ht="73.5" customHeight="1" thickBot="1" x14ac:dyDescent="0.3">
      <c r="B3" s="38"/>
      <c r="C3" s="39"/>
      <c r="D3" s="302"/>
      <c r="E3" s="302"/>
      <c r="F3" s="302"/>
      <c r="G3" s="302"/>
      <c r="H3" s="302"/>
      <c r="I3" s="302"/>
      <c r="J3" s="302"/>
      <c r="K3" s="302"/>
      <c r="L3" s="302"/>
      <c r="M3" s="305"/>
      <c r="N3" s="305"/>
      <c r="O3" s="306"/>
    </row>
    <row r="4" spans="2:16" ht="33" customHeight="1" thickBot="1" x14ac:dyDescent="0.3">
      <c r="B4" s="307" t="s">
        <v>832</v>
      </c>
      <c r="C4" s="308"/>
      <c r="D4" s="308"/>
      <c r="E4" s="308"/>
      <c r="F4" s="309"/>
      <c r="G4" s="310" t="s">
        <v>441</v>
      </c>
      <c r="H4" s="310"/>
      <c r="I4" s="310"/>
      <c r="J4" s="310"/>
      <c r="K4" s="115"/>
      <c r="L4" s="113"/>
      <c r="M4" s="113"/>
      <c r="N4" s="113"/>
      <c r="O4" s="114"/>
    </row>
    <row r="5" spans="2:16" ht="16.5" thickBot="1" x14ac:dyDescent="0.3">
      <c r="B5" s="311" t="s">
        <v>442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3"/>
    </row>
    <row r="6" spans="2:16" x14ac:dyDescent="0.25">
      <c r="B6" s="314" t="s">
        <v>443</v>
      </c>
      <c r="C6" s="40">
        <v>1</v>
      </c>
      <c r="D6" s="317" t="s">
        <v>444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9"/>
    </row>
    <row r="7" spans="2:16" ht="27.75" customHeight="1" thickBot="1" x14ac:dyDescent="0.3">
      <c r="B7" s="315"/>
      <c r="C7" s="41">
        <f>+C6+1</f>
        <v>2</v>
      </c>
      <c r="D7" s="320" t="s">
        <v>445</v>
      </c>
      <c r="E7" s="321"/>
      <c r="F7" s="321"/>
      <c r="G7" s="321"/>
      <c r="H7" s="322" t="s">
        <v>446</v>
      </c>
      <c r="I7" s="322"/>
      <c r="J7" s="322"/>
      <c r="K7" s="322"/>
      <c r="L7" s="322"/>
      <c r="M7" s="322"/>
      <c r="N7" s="322"/>
      <c r="O7" s="323"/>
    </row>
    <row r="8" spans="2:16" ht="24" customHeight="1" x14ac:dyDescent="0.25">
      <c r="B8" s="315"/>
      <c r="C8" s="324">
        <f>+C7+1</f>
        <v>3</v>
      </c>
      <c r="D8" s="326" t="s">
        <v>447</v>
      </c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8"/>
    </row>
    <row r="9" spans="2:16" ht="21.75" customHeight="1" thickBot="1" x14ac:dyDescent="0.3">
      <c r="B9" s="315"/>
      <c r="C9" s="325"/>
      <c r="D9" s="329" t="s">
        <v>448</v>
      </c>
      <c r="E9" s="330"/>
      <c r="F9" s="330"/>
      <c r="G9" s="330"/>
      <c r="H9" s="330"/>
      <c r="I9" s="330"/>
      <c r="J9" s="330"/>
      <c r="K9" s="330"/>
      <c r="L9" s="330"/>
      <c r="M9" s="330"/>
      <c r="N9" s="330" t="s">
        <v>449</v>
      </c>
      <c r="O9" s="331"/>
    </row>
    <row r="10" spans="2:16" ht="26.25" customHeight="1" thickBot="1" x14ac:dyDescent="0.3">
      <c r="B10" s="316"/>
      <c r="C10" s="42">
        <f>+C8+1</f>
        <v>4</v>
      </c>
      <c r="D10" s="332" t="s">
        <v>450</v>
      </c>
      <c r="E10" s="333"/>
      <c r="F10" s="333"/>
      <c r="G10" s="334" t="s">
        <v>451</v>
      </c>
      <c r="H10" s="335"/>
      <c r="I10" s="335"/>
      <c r="J10" s="335"/>
      <c r="K10" s="336"/>
      <c r="L10" s="43" t="s">
        <v>452</v>
      </c>
      <c r="M10" s="44"/>
      <c r="N10" s="45"/>
      <c r="O10" s="46"/>
    </row>
    <row r="11" spans="2:16" x14ac:dyDescent="0.25">
      <c r="B11" s="255" t="s">
        <v>453</v>
      </c>
      <c r="C11" s="47">
        <v>8</v>
      </c>
      <c r="D11" s="337" t="s">
        <v>454</v>
      </c>
      <c r="E11" s="190"/>
      <c r="F11" s="190"/>
      <c r="G11" s="190"/>
      <c r="H11" s="190"/>
      <c r="I11" s="190"/>
      <c r="J11" s="190"/>
      <c r="K11" s="190"/>
      <c r="L11" s="190"/>
      <c r="M11" s="191"/>
      <c r="N11" s="338">
        <v>0</v>
      </c>
      <c r="O11" s="339"/>
      <c r="P11" s="48"/>
    </row>
    <row r="12" spans="2:16" x14ac:dyDescent="0.25">
      <c r="B12" s="256"/>
      <c r="C12" s="50">
        <f t="shared" ref="C12:C19" si="0">+C11+1</f>
        <v>9</v>
      </c>
      <c r="D12" s="340" t="s">
        <v>455</v>
      </c>
      <c r="E12" s="153"/>
      <c r="F12" s="153"/>
      <c r="G12" s="153"/>
      <c r="H12" s="153"/>
      <c r="I12" s="153"/>
      <c r="J12" s="153"/>
      <c r="K12" s="153"/>
      <c r="L12" s="153"/>
      <c r="M12" s="154"/>
      <c r="N12" s="341">
        <v>0</v>
      </c>
      <c r="O12" s="342"/>
    </row>
    <row r="13" spans="2:16" x14ac:dyDescent="0.25">
      <c r="B13" s="256"/>
      <c r="C13" s="110">
        <f t="shared" si="0"/>
        <v>10</v>
      </c>
      <c r="D13" s="296" t="s">
        <v>456</v>
      </c>
      <c r="E13" s="212"/>
      <c r="F13" s="212"/>
      <c r="G13" s="212"/>
      <c r="H13" s="212"/>
      <c r="I13" s="212"/>
      <c r="J13" s="212"/>
      <c r="K13" s="212"/>
      <c r="L13" s="212"/>
      <c r="M13" s="213"/>
      <c r="N13" s="297">
        <f>+N11-N12</f>
        <v>0</v>
      </c>
      <c r="O13" s="298"/>
      <c r="P13" s="49"/>
    </row>
    <row r="14" spans="2:16" x14ac:dyDescent="0.25">
      <c r="B14" s="256"/>
      <c r="C14" s="50">
        <f t="shared" si="0"/>
        <v>11</v>
      </c>
      <c r="D14" s="286" t="s">
        <v>457</v>
      </c>
      <c r="E14" s="287"/>
      <c r="F14" s="287"/>
      <c r="G14" s="287"/>
      <c r="H14" s="287"/>
      <c r="I14" s="287"/>
      <c r="J14" s="287"/>
      <c r="K14" s="287"/>
      <c r="L14" s="287"/>
      <c r="M14" s="288"/>
      <c r="N14" s="289">
        <v>0</v>
      </c>
      <c r="O14" s="290"/>
    </row>
    <row r="15" spans="2:16" x14ac:dyDescent="0.25">
      <c r="B15" s="256"/>
      <c r="C15" s="50">
        <f t="shared" si="0"/>
        <v>12</v>
      </c>
      <c r="D15" s="286" t="s">
        <v>458</v>
      </c>
      <c r="E15" s="287"/>
      <c r="F15" s="287"/>
      <c r="G15" s="287"/>
      <c r="H15" s="287"/>
      <c r="I15" s="287"/>
      <c r="J15" s="287"/>
      <c r="K15" s="287"/>
      <c r="L15" s="287"/>
      <c r="M15" s="288"/>
      <c r="N15" s="289">
        <v>0</v>
      </c>
      <c r="O15" s="290"/>
      <c r="P15" s="67"/>
    </row>
    <row r="16" spans="2:16" x14ac:dyDescent="0.25">
      <c r="B16" s="256"/>
      <c r="C16" s="50">
        <f t="shared" si="0"/>
        <v>13</v>
      </c>
      <c r="D16" s="286" t="s">
        <v>459</v>
      </c>
      <c r="E16" s="287"/>
      <c r="F16" s="287"/>
      <c r="G16" s="287"/>
      <c r="H16" s="287"/>
      <c r="I16" s="287"/>
      <c r="J16" s="287"/>
      <c r="K16" s="287"/>
      <c r="L16" s="287"/>
      <c r="M16" s="288"/>
      <c r="N16" s="343">
        <v>0</v>
      </c>
      <c r="O16" s="344"/>
    </row>
    <row r="17" spans="2:16" x14ac:dyDescent="0.25">
      <c r="B17" s="256"/>
      <c r="C17" s="50">
        <f t="shared" si="0"/>
        <v>14</v>
      </c>
      <c r="D17" s="286" t="s">
        <v>460</v>
      </c>
      <c r="E17" s="287"/>
      <c r="F17" s="287"/>
      <c r="G17" s="287"/>
      <c r="H17" s="287"/>
      <c r="I17" s="287"/>
      <c r="J17" s="287"/>
      <c r="K17" s="287"/>
      <c r="L17" s="287"/>
      <c r="M17" s="288"/>
      <c r="N17" s="289">
        <v>0</v>
      </c>
      <c r="O17" s="290"/>
    </row>
    <row r="18" spans="2:16" ht="16.5" thickBot="1" x14ac:dyDescent="0.3">
      <c r="B18" s="256"/>
      <c r="C18" s="51">
        <f t="shared" si="0"/>
        <v>15</v>
      </c>
      <c r="D18" s="291" t="s">
        <v>461</v>
      </c>
      <c r="E18" s="292"/>
      <c r="F18" s="292"/>
      <c r="G18" s="292"/>
      <c r="H18" s="292"/>
      <c r="I18" s="292"/>
      <c r="J18" s="292"/>
      <c r="K18" s="292"/>
      <c r="L18" s="292"/>
      <c r="M18" s="293"/>
      <c r="N18" s="294">
        <v>0</v>
      </c>
      <c r="O18" s="295"/>
    </row>
    <row r="19" spans="2:16" ht="16.5" thickBot="1" x14ac:dyDescent="0.3">
      <c r="B19" s="258"/>
      <c r="C19" s="111">
        <f t="shared" si="0"/>
        <v>16</v>
      </c>
      <c r="D19" s="250" t="s">
        <v>462</v>
      </c>
      <c r="E19" s="251"/>
      <c r="F19" s="251"/>
      <c r="G19" s="251"/>
      <c r="H19" s="251"/>
      <c r="I19" s="251"/>
      <c r="J19" s="251"/>
      <c r="K19" s="251"/>
      <c r="L19" s="251"/>
      <c r="M19" s="252"/>
      <c r="N19" s="253">
        <f>+N13-N14-N15-N16-N17-N18</f>
        <v>0</v>
      </c>
      <c r="O19" s="254"/>
    </row>
    <row r="20" spans="2:16" ht="16.5" thickBot="1" x14ac:dyDescent="0.3">
      <c r="B20" s="255" t="s">
        <v>463</v>
      </c>
      <c r="C20" s="259" t="s">
        <v>464</v>
      </c>
      <c r="D20" s="260"/>
      <c r="E20" s="260"/>
      <c r="F20" s="260"/>
      <c r="G20" s="52" t="s">
        <v>465</v>
      </c>
      <c r="H20" s="260" t="s">
        <v>466</v>
      </c>
      <c r="I20" s="260"/>
      <c r="J20" s="260" t="s">
        <v>467</v>
      </c>
      <c r="K20" s="260"/>
      <c r="L20" s="260"/>
      <c r="M20" s="261"/>
      <c r="N20" s="262" t="s">
        <v>468</v>
      </c>
      <c r="O20" s="263"/>
      <c r="P20" s="60"/>
    </row>
    <row r="21" spans="2:16" x14ac:dyDescent="0.25">
      <c r="B21" s="256"/>
      <c r="C21" s="264" t="s">
        <v>469</v>
      </c>
      <c r="D21" s="265"/>
      <c r="E21" s="265"/>
      <c r="F21" s="265"/>
      <c r="G21" s="53">
        <v>6201</v>
      </c>
      <c r="H21" s="266">
        <f>+N19</f>
        <v>0</v>
      </c>
      <c r="I21" s="267"/>
      <c r="J21" s="267">
        <v>9.66</v>
      </c>
      <c r="K21" s="267"/>
      <c r="L21" s="267"/>
      <c r="M21" s="268"/>
      <c r="N21" s="269">
        <f>+H21/1000*J21</f>
        <v>0</v>
      </c>
      <c r="O21" s="270"/>
    </row>
    <row r="22" spans="2:16" x14ac:dyDescent="0.25">
      <c r="B22" s="256"/>
      <c r="C22" s="271" t="s">
        <v>470</v>
      </c>
      <c r="D22" s="141"/>
      <c r="E22" s="141"/>
      <c r="F22" s="141"/>
      <c r="G22" s="54"/>
      <c r="H22" s="272"/>
      <c r="I22" s="272"/>
      <c r="J22" s="273"/>
      <c r="K22" s="273"/>
      <c r="L22" s="273"/>
      <c r="M22" s="274"/>
      <c r="N22" s="275"/>
      <c r="O22" s="276"/>
    </row>
    <row r="23" spans="2:16" x14ac:dyDescent="0.25">
      <c r="B23" s="256"/>
      <c r="C23" s="271" t="s">
        <v>471</v>
      </c>
      <c r="D23" s="141"/>
      <c r="E23" s="141"/>
      <c r="F23" s="141"/>
      <c r="G23" s="54"/>
      <c r="H23" s="272"/>
      <c r="I23" s="272"/>
      <c r="J23" s="273"/>
      <c r="K23" s="273"/>
      <c r="L23" s="273"/>
      <c r="M23" s="274"/>
      <c r="N23" s="275"/>
      <c r="O23" s="276"/>
    </row>
    <row r="24" spans="2:16" ht="16.5" thickBot="1" x14ac:dyDescent="0.3">
      <c r="B24" s="256"/>
      <c r="C24" s="277" t="s">
        <v>472</v>
      </c>
      <c r="D24" s="278"/>
      <c r="E24" s="279"/>
      <c r="F24" s="280" t="s">
        <v>473</v>
      </c>
      <c r="G24" s="279"/>
      <c r="H24" s="281"/>
      <c r="I24" s="281"/>
      <c r="J24" s="282" t="s">
        <v>474</v>
      </c>
      <c r="K24" s="282"/>
      <c r="L24" s="282"/>
      <c r="M24" s="283"/>
      <c r="N24" s="284"/>
      <c r="O24" s="285"/>
    </row>
    <row r="25" spans="2:16" ht="16.5" thickBot="1" x14ac:dyDescent="0.3">
      <c r="B25" s="256"/>
      <c r="C25" s="227" t="s">
        <v>475</v>
      </c>
      <c r="D25" s="228"/>
      <c r="E25" s="228"/>
      <c r="F25" s="228"/>
      <c r="G25" s="229"/>
      <c r="H25" s="230"/>
      <c r="I25" s="231"/>
      <c r="J25" s="232" t="s">
        <v>476</v>
      </c>
      <c r="K25" s="233"/>
      <c r="L25" s="233"/>
      <c r="M25" s="234"/>
      <c r="N25" s="235">
        <f>+N21</f>
        <v>0</v>
      </c>
      <c r="O25" s="231"/>
    </row>
    <row r="26" spans="2:16" ht="16.5" thickBot="1" x14ac:dyDescent="0.3">
      <c r="B26" s="256"/>
      <c r="C26" s="236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8"/>
    </row>
    <row r="27" spans="2:16" ht="16.5" thickBot="1" x14ac:dyDescent="0.3">
      <c r="B27" s="257"/>
      <c r="C27" s="55">
        <v>18</v>
      </c>
      <c r="D27" s="239" t="s">
        <v>477</v>
      </c>
      <c r="E27" s="240"/>
      <c r="F27" s="240"/>
      <c r="G27" s="240"/>
      <c r="H27" s="240"/>
      <c r="I27" s="241"/>
      <c r="J27" s="242" t="s">
        <v>478</v>
      </c>
      <c r="K27" s="243"/>
      <c r="L27" s="243"/>
      <c r="M27" s="244"/>
      <c r="N27" s="245"/>
      <c r="O27" s="246"/>
    </row>
    <row r="28" spans="2:16" ht="16.5" thickBot="1" x14ac:dyDescent="0.3">
      <c r="B28" s="258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9"/>
    </row>
    <row r="29" spans="2:16" x14ac:dyDescent="0.25">
      <c r="B29" s="204" t="s">
        <v>479</v>
      </c>
      <c r="C29" s="40">
        <v>20</v>
      </c>
      <c r="D29" s="189" t="s">
        <v>480</v>
      </c>
      <c r="E29" s="190"/>
      <c r="F29" s="190"/>
      <c r="G29" s="190"/>
      <c r="H29" s="190"/>
      <c r="I29" s="190"/>
      <c r="J29" s="190"/>
      <c r="K29" s="190"/>
      <c r="L29" s="190"/>
      <c r="M29" s="191"/>
      <c r="N29" s="207">
        <f>+N25</f>
        <v>0</v>
      </c>
      <c r="O29" s="208"/>
    </row>
    <row r="30" spans="2:16" x14ac:dyDescent="0.25">
      <c r="B30" s="205"/>
      <c r="C30" s="56">
        <f t="shared" ref="C30:C48" si="1">+C29+1</f>
        <v>21</v>
      </c>
      <c r="D30" s="157" t="s">
        <v>481</v>
      </c>
      <c r="E30" s="158"/>
      <c r="F30" s="158"/>
      <c r="G30" s="158"/>
      <c r="H30" s="158"/>
      <c r="I30" s="158"/>
      <c r="J30" s="158"/>
      <c r="K30" s="158"/>
      <c r="L30" s="158"/>
      <c r="M30" s="159"/>
      <c r="N30" s="209">
        <v>0</v>
      </c>
      <c r="O30" s="210"/>
    </row>
    <row r="31" spans="2:16" x14ac:dyDescent="0.25">
      <c r="B31" s="205"/>
      <c r="C31" s="56">
        <f t="shared" si="1"/>
        <v>22</v>
      </c>
      <c r="D31" s="157" t="s">
        <v>482</v>
      </c>
      <c r="E31" s="158"/>
      <c r="F31" s="158"/>
      <c r="G31" s="158"/>
      <c r="H31" s="158"/>
      <c r="I31" s="158"/>
      <c r="J31" s="158"/>
      <c r="K31" s="158"/>
      <c r="L31" s="158"/>
      <c r="M31" s="159"/>
      <c r="N31" s="218">
        <v>0</v>
      </c>
      <c r="O31" s="219"/>
    </row>
    <row r="32" spans="2:16" x14ac:dyDescent="0.25">
      <c r="B32" s="205"/>
      <c r="C32" s="56">
        <f t="shared" si="1"/>
        <v>23</v>
      </c>
      <c r="D32" s="157" t="s">
        <v>483</v>
      </c>
      <c r="E32" s="158"/>
      <c r="F32" s="158"/>
      <c r="G32" s="158"/>
      <c r="H32" s="158"/>
      <c r="I32" s="158"/>
      <c r="J32" s="158"/>
      <c r="K32" s="158"/>
      <c r="L32" s="158"/>
      <c r="M32" s="159"/>
      <c r="N32" s="209">
        <v>0</v>
      </c>
      <c r="O32" s="210"/>
    </row>
    <row r="33" spans="2:16" ht="16.5" thickBot="1" x14ac:dyDescent="0.3">
      <c r="B33" s="205"/>
      <c r="C33" s="41">
        <f t="shared" si="1"/>
        <v>24</v>
      </c>
      <c r="D33" s="157" t="s">
        <v>484</v>
      </c>
      <c r="E33" s="158"/>
      <c r="F33" s="158"/>
      <c r="G33" s="158"/>
      <c r="H33" s="158"/>
      <c r="I33" s="158"/>
      <c r="J33" s="158"/>
      <c r="K33" s="158"/>
      <c r="L33" s="158"/>
      <c r="M33" s="159"/>
      <c r="N33" s="209">
        <v>0</v>
      </c>
      <c r="O33" s="210"/>
    </row>
    <row r="34" spans="2:16" ht="19.5" thickBot="1" x14ac:dyDescent="0.35">
      <c r="B34" s="205"/>
      <c r="C34" s="112">
        <f t="shared" si="1"/>
        <v>25</v>
      </c>
      <c r="D34" s="211" t="s">
        <v>485</v>
      </c>
      <c r="E34" s="212"/>
      <c r="F34" s="212"/>
      <c r="G34" s="212"/>
      <c r="H34" s="212"/>
      <c r="I34" s="212"/>
      <c r="J34" s="212"/>
      <c r="K34" s="212"/>
      <c r="L34" s="212"/>
      <c r="M34" s="213"/>
      <c r="N34" s="214">
        <f>+N29</f>
        <v>0</v>
      </c>
      <c r="O34" s="215"/>
    </row>
    <row r="35" spans="2:16" x14ac:dyDescent="0.25">
      <c r="B35" s="205"/>
      <c r="C35" s="57">
        <f t="shared" si="1"/>
        <v>26</v>
      </c>
      <c r="D35" s="152" t="s">
        <v>486</v>
      </c>
      <c r="E35" s="153"/>
      <c r="F35" s="153"/>
      <c r="G35" s="153"/>
      <c r="H35" s="153"/>
      <c r="I35" s="153"/>
      <c r="J35" s="153"/>
      <c r="K35" s="153"/>
      <c r="L35" s="153"/>
      <c r="M35" s="154"/>
      <c r="N35" s="155"/>
      <c r="O35" s="156"/>
    </row>
    <row r="36" spans="2:16" x14ac:dyDescent="0.25">
      <c r="B36" s="205"/>
      <c r="C36" s="56">
        <f t="shared" si="1"/>
        <v>27</v>
      </c>
      <c r="D36" s="152" t="s">
        <v>487</v>
      </c>
      <c r="E36" s="153"/>
      <c r="F36" s="153"/>
      <c r="G36" s="153"/>
      <c r="H36" s="153"/>
      <c r="I36" s="153"/>
      <c r="J36" s="153"/>
      <c r="K36" s="153"/>
      <c r="L36" s="153"/>
      <c r="M36" s="154"/>
      <c r="N36" s="216">
        <v>0</v>
      </c>
      <c r="O36" s="217"/>
    </row>
    <row r="37" spans="2:16" x14ac:dyDescent="0.25">
      <c r="B37" s="205"/>
      <c r="C37" s="56">
        <f t="shared" si="1"/>
        <v>28</v>
      </c>
      <c r="D37" s="152" t="s">
        <v>488</v>
      </c>
      <c r="E37" s="153"/>
      <c r="F37" s="153"/>
      <c r="G37" s="153"/>
      <c r="H37" s="153"/>
      <c r="I37" s="153"/>
      <c r="J37" s="153"/>
      <c r="K37" s="153"/>
      <c r="L37" s="153"/>
      <c r="M37" s="154"/>
      <c r="N37" s="155"/>
      <c r="O37" s="156"/>
    </row>
    <row r="38" spans="2:16" x14ac:dyDescent="0.25">
      <c r="B38" s="205"/>
      <c r="C38" s="56">
        <f t="shared" si="1"/>
        <v>29</v>
      </c>
      <c r="D38" s="152" t="s">
        <v>489</v>
      </c>
      <c r="E38" s="153"/>
      <c r="F38" s="153"/>
      <c r="G38" s="153"/>
      <c r="H38" s="153"/>
      <c r="I38" s="153"/>
      <c r="J38" s="153"/>
      <c r="K38" s="153"/>
      <c r="L38" s="153"/>
      <c r="M38" s="154"/>
      <c r="N38" s="155"/>
      <c r="O38" s="156"/>
    </row>
    <row r="39" spans="2:16" x14ac:dyDescent="0.25">
      <c r="B39" s="205"/>
      <c r="C39" s="56">
        <f t="shared" si="1"/>
        <v>30</v>
      </c>
      <c r="D39" s="157" t="s">
        <v>490</v>
      </c>
      <c r="E39" s="158"/>
      <c r="F39" s="158"/>
      <c r="G39" s="158"/>
      <c r="H39" s="158"/>
      <c r="I39" s="158"/>
      <c r="J39" s="158"/>
      <c r="K39" s="158"/>
      <c r="L39" s="158"/>
      <c r="M39" s="159"/>
      <c r="N39" s="155"/>
      <c r="O39" s="156"/>
    </row>
    <row r="40" spans="2:16" x14ac:dyDescent="0.25">
      <c r="B40" s="205"/>
      <c r="C40" s="56">
        <f t="shared" si="1"/>
        <v>31</v>
      </c>
      <c r="D40" s="157" t="s">
        <v>491</v>
      </c>
      <c r="E40" s="158"/>
      <c r="F40" s="158"/>
      <c r="G40" s="158"/>
      <c r="H40" s="158"/>
      <c r="I40" s="158"/>
      <c r="J40" s="158"/>
      <c r="K40" s="158"/>
      <c r="L40" s="158"/>
      <c r="M40" s="159"/>
      <c r="N40" s="155"/>
      <c r="O40" s="156"/>
    </row>
    <row r="41" spans="2:16" ht="16.5" thickBot="1" x14ac:dyDescent="0.3">
      <c r="B41" s="205"/>
      <c r="C41" s="56">
        <f t="shared" si="1"/>
        <v>32</v>
      </c>
      <c r="D41" s="157" t="s">
        <v>492</v>
      </c>
      <c r="E41" s="158"/>
      <c r="F41" s="158"/>
      <c r="G41" s="158"/>
      <c r="H41" s="158"/>
      <c r="I41" s="158"/>
      <c r="J41" s="158"/>
      <c r="K41" s="158"/>
      <c r="L41" s="158"/>
      <c r="M41" s="159"/>
      <c r="N41" s="220"/>
      <c r="O41" s="221"/>
    </row>
    <row r="42" spans="2:16" ht="16.5" thickBot="1" x14ac:dyDescent="0.3">
      <c r="B42" s="205"/>
      <c r="C42" s="58" t="s">
        <v>493</v>
      </c>
      <c r="D42" s="59" t="s">
        <v>494</v>
      </c>
      <c r="E42" s="59"/>
      <c r="F42" s="59"/>
      <c r="G42" s="59"/>
      <c r="H42" s="59"/>
      <c r="I42" s="59"/>
      <c r="J42" s="59"/>
      <c r="K42" s="59"/>
      <c r="L42" s="59"/>
      <c r="M42" s="59"/>
      <c r="N42" s="222">
        <v>35.549999999999997</v>
      </c>
      <c r="O42" s="223"/>
      <c r="P42" s="60"/>
    </row>
    <row r="43" spans="2:16" ht="18.75" thickBot="1" x14ac:dyDescent="0.3">
      <c r="B43" s="205"/>
      <c r="C43" s="112">
        <f>+C41+1</f>
        <v>33</v>
      </c>
      <c r="D43" s="224" t="s">
        <v>495</v>
      </c>
      <c r="E43" s="224"/>
      <c r="F43" s="224"/>
      <c r="G43" s="224"/>
      <c r="H43" s="224"/>
      <c r="I43" s="224"/>
      <c r="J43" s="224"/>
      <c r="K43" s="224"/>
      <c r="L43" s="224"/>
      <c r="M43" s="224"/>
      <c r="N43" s="225">
        <v>0</v>
      </c>
      <c r="O43" s="226"/>
    </row>
    <row r="44" spans="2:16" ht="16.5" thickBot="1" x14ac:dyDescent="0.3">
      <c r="B44" s="206"/>
      <c r="C44" s="112">
        <f t="shared" si="1"/>
        <v>34</v>
      </c>
      <c r="D44" s="184" t="s">
        <v>496</v>
      </c>
      <c r="E44" s="184"/>
      <c r="F44" s="184"/>
      <c r="G44" s="184"/>
      <c r="H44" s="184"/>
      <c r="I44" s="184"/>
      <c r="J44" s="184"/>
      <c r="K44" s="184"/>
      <c r="L44" s="184"/>
      <c r="M44" s="184"/>
      <c r="N44" s="185">
        <v>0</v>
      </c>
      <c r="O44" s="186"/>
    </row>
    <row r="45" spans="2:16" x14ac:dyDescent="0.25">
      <c r="B45" s="187" t="s">
        <v>497</v>
      </c>
      <c r="C45" s="40">
        <f t="shared" si="1"/>
        <v>35</v>
      </c>
      <c r="D45" s="189" t="s">
        <v>498</v>
      </c>
      <c r="E45" s="190"/>
      <c r="F45" s="190"/>
      <c r="G45" s="190"/>
      <c r="H45" s="190"/>
      <c r="I45" s="190"/>
      <c r="J45" s="190"/>
      <c r="K45" s="190"/>
      <c r="L45" s="190"/>
      <c r="M45" s="191"/>
      <c r="N45" s="192">
        <f>+N43</f>
        <v>0</v>
      </c>
      <c r="O45" s="193"/>
    </row>
    <row r="46" spans="2:16" x14ac:dyDescent="0.25">
      <c r="B46" s="188"/>
      <c r="C46" s="56">
        <f t="shared" si="1"/>
        <v>36</v>
      </c>
      <c r="D46" s="194" t="s">
        <v>499</v>
      </c>
      <c r="E46" s="195"/>
      <c r="F46" s="195"/>
      <c r="G46" s="195"/>
      <c r="H46" s="195"/>
      <c r="I46" s="195"/>
      <c r="J46" s="195"/>
      <c r="K46" s="195"/>
      <c r="L46" s="195"/>
      <c r="M46" s="196"/>
      <c r="N46" s="197">
        <v>0</v>
      </c>
      <c r="O46" s="198"/>
    </row>
    <row r="47" spans="2:16" ht="16.5" thickBot="1" x14ac:dyDescent="0.3">
      <c r="B47" s="188"/>
      <c r="C47" s="41">
        <f t="shared" si="1"/>
        <v>37</v>
      </c>
      <c r="D47" s="199" t="s">
        <v>500</v>
      </c>
      <c r="E47" s="200"/>
      <c r="F47" s="200"/>
      <c r="G47" s="200"/>
      <c r="H47" s="200"/>
      <c r="I47" s="200"/>
      <c r="J47" s="200"/>
      <c r="K47" s="200"/>
      <c r="L47" s="200"/>
      <c r="M47" s="201"/>
      <c r="N47" s="202">
        <v>0</v>
      </c>
      <c r="O47" s="203"/>
    </row>
    <row r="48" spans="2:16" ht="16.5" thickBot="1" x14ac:dyDescent="0.3">
      <c r="B48" s="188"/>
      <c r="C48" s="112">
        <f t="shared" si="1"/>
        <v>38</v>
      </c>
      <c r="D48" s="184" t="s">
        <v>501</v>
      </c>
      <c r="E48" s="184"/>
      <c r="F48" s="184"/>
      <c r="G48" s="184"/>
      <c r="H48" s="184"/>
      <c r="I48" s="184"/>
      <c r="J48" s="184"/>
      <c r="K48" s="184"/>
      <c r="L48" s="184"/>
      <c r="M48" s="184"/>
      <c r="N48" s="160">
        <f>+N45</f>
        <v>0</v>
      </c>
      <c r="O48" s="161"/>
    </row>
    <row r="49" spans="2:15" ht="16.5" thickBot="1" x14ac:dyDescent="0.3">
      <c r="B49" s="162" t="s">
        <v>502</v>
      </c>
      <c r="C49" s="163"/>
      <c r="D49" s="164"/>
      <c r="E49" s="165"/>
      <c r="F49" s="171" t="s">
        <v>503</v>
      </c>
      <c r="G49" s="172"/>
      <c r="H49" s="172"/>
      <c r="I49" s="172"/>
      <c r="J49" s="172"/>
      <c r="K49" s="172"/>
      <c r="L49" s="172"/>
      <c r="M49" s="173"/>
      <c r="N49" s="174">
        <v>0</v>
      </c>
      <c r="O49" s="175"/>
    </row>
    <row r="50" spans="2:15" ht="16.5" thickBot="1" x14ac:dyDescent="0.3">
      <c r="B50" s="166"/>
      <c r="C50" s="163"/>
      <c r="D50" s="163"/>
      <c r="E50" s="167"/>
      <c r="F50" s="176" t="s">
        <v>504</v>
      </c>
      <c r="G50" s="177"/>
      <c r="H50" s="177"/>
      <c r="I50" s="177"/>
      <c r="J50" s="177"/>
      <c r="K50" s="177"/>
      <c r="L50" s="177"/>
      <c r="M50" s="178"/>
      <c r="N50" s="179"/>
      <c r="O50" s="180"/>
    </row>
    <row r="51" spans="2:15" ht="16.5" thickBot="1" x14ac:dyDescent="0.3">
      <c r="B51" s="168"/>
      <c r="C51" s="169"/>
      <c r="D51" s="169"/>
      <c r="E51" s="170"/>
      <c r="F51" s="181" t="s">
        <v>505</v>
      </c>
      <c r="G51" s="182"/>
      <c r="H51" s="182"/>
      <c r="I51" s="182"/>
      <c r="J51" s="182"/>
      <c r="K51" s="182"/>
      <c r="L51" s="182"/>
      <c r="M51" s="182"/>
      <c r="N51" s="182"/>
      <c r="O51" s="183"/>
    </row>
    <row r="52" spans="2:15" x14ac:dyDescent="0.25">
      <c r="B52" s="132" t="s">
        <v>506</v>
      </c>
      <c r="C52" s="135" t="s">
        <v>507</v>
      </c>
      <c r="D52" s="136"/>
      <c r="E52" s="136"/>
      <c r="F52" s="136"/>
      <c r="G52" s="136"/>
      <c r="H52" s="136"/>
      <c r="I52" s="136"/>
      <c r="J52" s="137" t="s">
        <v>508</v>
      </c>
      <c r="K52" s="138"/>
      <c r="L52" s="138"/>
      <c r="M52" s="138"/>
      <c r="N52" s="138"/>
      <c r="O52" s="139"/>
    </row>
    <row r="53" spans="2:15" x14ac:dyDescent="0.25">
      <c r="B53" s="133"/>
      <c r="C53" s="140" t="s">
        <v>509</v>
      </c>
      <c r="D53" s="141"/>
      <c r="E53" s="141"/>
      <c r="F53" s="141"/>
      <c r="G53" s="141"/>
      <c r="H53" s="141"/>
      <c r="I53" s="141"/>
      <c r="J53" s="142" t="s">
        <v>510</v>
      </c>
      <c r="K53" s="143"/>
      <c r="L53" s="143"/>
      <c r="M53" s="143"/>
      <c r="N53" s="143"/>
      <c r="O53" s="144"/>
    </row>
    <row r="54" spans="2:15" ht="16.5" thickBot="1" x14ac:dyDescent="0.3">
      <c r="B54" s="134"/>
      <c r="C54" s="145" t="s">
        <v>511</v>
      </c>
      <c r="D54" s="146"/>
      <c r="E54" s="146"/>
      <c r="F54" s="146"/>
      <c r="G54" s="146"/>
      <c r="H54" s="146"/>
      <c r="I54" s="146"/>
      <c r="J54" s="147" t="s">
        <v>512</v>
      </c>
      <c r="K54" s="148"/>
      <c r="L54" s="148"/>
      <c r="M54" s="148"/>
      <c r="N54" s="148"/>
      <c r="O54" s="149"/>
    </row>
    <row r="55" spans="2:15" ht="39.75" customHeight="1" thickBot="1" x14ac:dyDescent="0.3">
      <c r="B55" s="129" t="s">
        <v>513</v>
      </c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1"/>
    </row>
    <row r="56" spans="2:15" ht="110.25" customHeight="1" thickBot="1" x14ac:dyDescent="0.3">
      <c r="B56" s="61"/>
      <c r="C56" s="62"/>
      <c r="D56" s="62"/>
      <c r="E56" s="62"/>
      <c r="F56" s="62"/>
      <c r="G56" s="62" t="s">
        <v>514</v>
      </c>
      <c r="H56" s="63"/>
      <c r="I56" s="150" t="s">
        <v>515</v>
      </c>
      <c r="J56" s="151"/>
      <c r="K56" s="151"/>
      <c r="L56" s="116"/>
      <c r="M56" s="116"/>
      <c r="N56" s="116"/>
      <c r="O56" s="117"/>
    </row>
    <row r="57" spans="2:15" x14ac:dyDescent="0.25"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300" t="s">
        <v>838</v>
      </c>
      <c r="M57" s="300"/>
      <c r="N57" s="300"/>
      <c r="O57" s="300"/>
    </row>
    <row r="58" spans="2:15" x14ac:dyDescent="0.25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</row>
  </sheetData>
  <mergeCells count="122">
    <mergeCell ref="L57:O57"/>
    <mergeCell ref="B55:O55"/>
    <mergeCell ref="B52:B54"/>
    <mergeCell ref="C52:I52"/>
    <mergeCell ref="J52:O52"/>
    <mergeCell ref="C53:I53"/>
    <mergeCell ref="J53:O53"/>
    <mergeCell ref="C54:I54"/>
    <mergeCell ref="J54:O54"/>
    <mergeCell ref="I56:K56"/>
    <mergeCell ref="N48:O48"/>
    <mergeCell ref="B49:E51"/>
    <mergeCell ref="F49:M49"/>
    <mergeCell ref="N49:O49"/>
    <mergeCell ref="F50:M50"/>
    <mergeCell ref="N50:O50"/>
    <mergeCell ref="F51:O51"/>
    <mergeCell ref="D44:M44"/>
    <mergeCell ref="N44:O44"/>
    <mergeCell ref="B45:B48"/>
    <mergeCell ref="D45:M45"/>
    <mergeCell ref="N45:O45"/>
    <mergeCell ref="D46:M46"/>
    <mergeCell ref="N46:O46"/>
    <mergeCell ref="D47:M47"/>
    <mergeCell ref="N47:O47"/>
    <mergeCell ref="D48:M48"/>
    <mergeCell ref="N33:O33"/>
    <mergeCell ref="D40:M40"/>
    <mergeCell ref="N40:O40"/>
    <mergeCell ref="D41:M41"/>
    <mergeCell ref="N41:O41"/>
    <mergeCell ref="N42:O42"/>
    <mergeCell ref="D43:M43"/>
    <mergeCell ref="N43:O43"/>
    <mergeCell ref="D37:M37"/>
    <mergeCell ref="N37:O37"/>
    <mergeCell ref="D38:M38"/>
    <mergeCell ref="N38:O38"/>
    <mergeCell ref="D39:M39"/>
    <mergeCell ref="N39:O39"/>
    <mergeCell ref="H25:I25"/>
    <mergeCell ref="J25:M25"/>
    <mergeCell ref="N25:O25"/>
    <mergeCell ref="C26:O26"/>
    <mergeCell ref="D27:I27"/>
    <mergeCell ref="J27:M27"/>
    <mergeCell ref="N27:O27"/>
    <mergeCell ref="C28:O28"/>
    <mergeCell ref="B29:B44"/>
    <mergeCell ref="D29:M29"/>
    <mergeCell ref="N29:O29"/>
    <mergeCell ref="D30:M30"/>
    <mergeCell ref="N30:O30"/>
    <mergeCell ref="D34:M34"/>
    <mergeCell ref="N34:O34"/>
    <mergeCell ref="D35:M35"/>
    <mergeCell ref="N35:O35"/>
    <mergeCell ref="D36:M36"/>
    <mergeCell ref="N36:O36"/>
    <mergeCell ref="D31:M31"/>
    <mergeCell ref="N31:O31"/>
    <mergeCell ref="D32:M32"/>
    <mergeCell ref="N32:O32"/>
    <mergeCell ref="D33:M33"/>
    <mergeCell ref="N16:O16"/>
    <mergeCell ref="H22:I22"/>
    <mergeCell ref="J22:M22"/>
    <mergeCell ref="N22:O22"/>
    <mergeCell ref="C23:F23"/>
    <mergeCell ref="H23:I23"/>
    <mergeCell ref="J23:M23"/>
    <mergeCell ref="N23:O23"/>
    <mergeCell ref="B20:B28"/>
    <mergeCell ref="C20:F20"/>
    <mergeCell ref="H20:I20"/>
    <mergeCell ref="J20:M20"/>
    <mergeCell ref="N20:O20"/>
    <mergeCell ref="C21:F21"/>
    <mergeCell ref="H21:I21"/>
    <mergeCell ref="J21:M21"/>
    <mergeCell ref="N21:O21"/>
    <mergeCell ref="C22:F22"/>
    <mergeCell ref="C24:E24"/>
    <mergeCell ref="F24:G24"/>
    <mergeCell ref="H24:I24"/>
    <mergeCell ref="J24:M24"/>
    <mergeCell ref="N24:O24"/>
    <mergeCell ref="C25:G25"/>
    <mergeCell ref="M2:O3"/>
    <mergeCell ref="D2:L3"/>
    <mergeCell ref="D9:M9"/>
    <mergeCell ref="N9:O9"/>
    <mergeCell ref="D10:F10"/>
    <mergeCell ref="G10:K10"/>
    <mergeCell ref="B11:B19"/>
    <mergeCell ref="D11:M11"/>
    <mergeCell ref="N11:O11"/>
    <mergeCell ref="D12:M12"/>
    <mergeCell ref="N12:O12"/>
    <mergeCell ref="D13:M13"/>
    <mergeCell ref="D17:M17"/>
    <mergeCell ref="N17:O17"/>
    <mergeCell ref="D18:M18"/>
    <mergeCell ref="N18:O18"/>
    <mergeCell ref="D19:M19"/>
    <mergeCell ref="N19:O19"/>
    <mergeCell ref="N13:O13"/>
    <mergeCell ref="D14:M14"/>
    <mergeCell ref="N14:O14"/>
    <mergeCell ref="D15:M15"/>
    <mergeCell ref="N15:O15"/>
    <mergeCell ref="D16:M16"/>
    <mergeCell ref="B4:F4"/>
    <mergeCell ref="G4:J4"/>
    <mergeCell ref="B5:O5"/>
    <mergeCell ref="B6:B10"/>
    <mergeCell ref="D6:O6"/>
    <mergeCell ref="D7:G7"/>
    <mergeCell ref="H7:O7"/>
    <mergeCell ref="C8:C9"/>
    <mergeCell ref="D8:O8"/>
  </mergeCells>
  <pageMargins left="0.7" right="0.7" top="0.75" bottom="0.75" header="0.3" footer="0.3"/>
  <pageSetup scale="4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P58"/>
  <sheetViews>
    <sheetView showGridLines="0" tabSelected="1" topLeftCell="A52" zoomScale="85" zoomScaleNormal="85" zoomScaleSheetLayoutView="85" workbookViewId="0">
      <selection activeCell="I57" sqref="I57:O57"/>
    </sheetView>
  </sheetViews>
  <sheetFormatPr baseColWidth="10" defaultRowHeight="15.75" x14ac:dyDescent="0.25"/>
  <cols>
    <col min="1" max="1" width="3.85546875" style="35" customWidth="1"/>
    <col min="2" max="6" width="11.42578125" style="35"/>
    <col min="7" max="7" width="19.28515625" style="35" customWidth="1"/>
    <col min="8" max="8" width="11.42578125" style="35"/>
    <col min="9" max="9" width="15.85546875" style="35" customWidth="1"/>
    <col min="10" max="14" width="11.42578125" style="35"/>
    <col min="15" max="15" width="27.5703125" style="35" customWidth="1"/>
    <col min="16" max="16" width="7.85546875" style="35" customWidth="1"/>
    <col min="17" max="16384" width="11.42578125" style="35"/>
  </cols>
  <sheetData>
    <row r="1" spans="2:16" ht="16.5" thickBot="1" x14ac:dyDescent="0.3"/>
    <row r="2" spans="2:16" ht="42.75" customHeight="1" x14ac:dyDescent="0.25">
      <c r="B2" s="36"/>
      <c r="C2" s="37"/>
      <c r="D2" s="301" t="s">
        <v>440</v>
      </c>
      <c r="E2" s="301"/>
      <c r="F2" s="301"/>
      <c r="G2" s="301"/>
      <c r="H2" s="301"/>
      <c r="I2" s="301"/>
      <c r="J2" s="301"/>
      <c r="K2" s="301"/>
      <c r="L2" s="301"/>
      <c r="M2" s="303">
        <v>302</v>
      </c>
      <c r="N2" s="303"/>
      <c r="O2" s="304"/>
    </row>
    <row r="3" spans="2:16" ht="73.5" customHeight="1" thickBot="1" x14ac:dyDescent="0.3">
      <c r="B3" s="38"/>
      <c r="C3" s="39"/>
      <c r="D3" s="302"/>
      <c r="E3" s="302"/>
      <c r="F3" s="302"/>
      <c r="G3" s="302"/>
      <c r="H3" s="302"/>
      <c r="I3" s="302"/>
      <c r="J3" s="302"/>
      <c r="K3" s="302"/>
      <c r="L3" s="302"/>
      <c r="M3" s="305"/>
      <c r="N3" s="305"/>
      <c r="O3" s="306"/>
    </row>
    <row r="4" spans="2:16" ht="33" customHeight="1" thickBot="1" x14ac:dyDescent="0.3">
      <c r="B4" s="307" t="s">
        <v>832</v>
      </c>
      <c r="C4" s="308"/>
      <c r="D4" s="308"/>
      <c r="E4" s="308"/>
      <c r="F4" s="309"/>
      <c r="G4" s="310" t="s">
        <v>441</v>
      </c>
      <c r="H4" s="310"/>
      <c r="I4" s="310"/>
      <c r="J4" s="310"/>
      <c r="K4" s="115"/>
      <c r="L4" s="113"/>
      <c r="M4" s="113"/>
      <c r="N4" s="113"/>
      <c r="O4" s="114"/>
    </row>
    <row r="5" spans="2:16" ht="16.5" thickBot="1" x14ac:dyDescent="0.3">
      <c r="B5" s="311" t="s">
        <v>442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3"/>
    </row>
    <row r="6" spans="2:16" x14ac:dyDescent="0.25">
      <c r="B6" s="314" t="s">
        <v>443</v>
      </c>
      <c r="C6" s="40">
        <v>1</v>
      </c>
      <c r="D6" s="317" t="s">
        <v>444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9"/>
    </row>
    <row r="7" spans="2:16" ht="27.75" customHeight="1" thickBot="1" x14ac:dyDescent="0.3">
      <c r="B7" s="315"/>
      <c r="C7" s="41">
        <f>+C6+1</f>
        <v>2</v>
      </c>
      <c r="D7" s="320" t="s">
        <v>445</v>
      </c>
      <c r="E7" s="321"/>
      <c r="F7" s="321"/>
      <c r="G7" s="321"/>
      <c r="H7" s="322" t="s">
        <v>446</v>
      </c>
      <c r="I7" s="322"/>
      <c r="J7" s="322"/>
      <c r="K7" s="322"/>
      <c r="L7" s="322"/>
      <c r="M7" s="322"/>
      <c r="N7" s="322"/>
      <c r="O7" s="323"/>
    </row>
    <row r="8" spans="2:16" ht="24" customHeight="1" x14ac:dyDescent="0.25">
      <c r="B8" s="315"/>
      <c r="C8" s="324">
        <f>+C7+1</f>
        <v>3</v>
      </c>
      <c r="D8" s="326" t="s">
        <v>447</v>
      </c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8"/>
    </row>
    <row r="9" spans="2:16" ht="21.75" customHeight="1" thickBot="1" x14ac:dyDescent="0.3">
      <c r="B9" s="315"/>
      <c r="C9" s="325"/>
      <c r="D9" s="329" t="s">
        <v>448</v>
      </c>
      <c r="E9" s="330"/>
      <c r="F9" s="330"/>
      <c r="G9" s="330"/>
      <c r="H9" s="330"/>
      <c r="I9" s="330"/>
      <c r="J9" s="330"/>
      <c r="K9" s="330"/>
      <c r="L9" s="330"/>
      <c r="M9" s="330"/>
      <c r="N9" s="330" t="s">
        <v>449</v>
      </c>
      <c r="O9" s="331"/>
    </row>
    <row r="10" spans="2:16" ht="26.25" customHeight="1" thickBot="1" x14ac:dyDescent="0.3">
      <c r="B10" s="316"/>
      <c r="C10" s="42">
        <f>+C8+1</f>
        <v>4</v>
      </c>
      <c r="D10" s="332" t="s">
        <v>450</v>
      </c>
      <c r="E10" s="333"/>
      <c r="F10" s="333"/>
      <c r="G10" s="334" t="s">
        <v>451</v>
      </c>
      <c r="H10" s="335"/>
      <c r="I10" s="335"/>
      <c r="J10" s="335"/>
      <c r="K10" s="336"/>
      <c r="L10" s="43" t="s">
        <v>452</v>
      </c>
      <c r="M10" s="44"/>
      <c r="N10" s="45"/>
      <c r="O10" s="46"/>
    </row>
    <row r="11" spans="2:16" x14ac:dyDescent="0.25">
      <c r="B11" s="255" t="s">
        <v>453</v>
      </c>
      <c r="C11" s="47">
        <v>8</v>
      </c>
      <c r="D11" s="337" t="s">
        <v>454</v>
      </c>
      <c r="E11" s="190"/>
      <c r="F11" s="190"/>
      <c r="G11" s="190"/>
      <c r="H11" s="190"/>
      <c r="I11" s="190"/>
      <c r="J11" s="190"/>
      <c r="K11" s="190"/>
      <c r="L11" s="190"/>
      <c r="M11" s="191"/>
      <c r="N11" s="338">
        <v>0</v>
      </c>
      <c r="O11" s="339"/>
      <c r="P11" s="48"/>
    </row>
    <row r="12" spans="2:16" x14ac:dyDescent="0.25">
      <c r="B12" s="256"/>
      <c r="C12" s="50">
        <f t="shared" ref="C12:C19" si="0">+C11+1</f>
        <v>9</v>
      </c>
      <c r="D12" s="340" t="s">
        <v>455</v>
      </c>
      <c r="E12" s="153"/>
      <c r="F12" s="153"/>
      <c r="G12" s="153"/>
      <c r="H12" s="153"/>
      <c r="I12" s="153"/>
      <c r="J12" s="153"/>
      <c r="K12" s="153"/>
      <c r="L12" s="153"/>
      <c r="M12" s="154"/>
      <c r="N12" s="341">
        <v>0</v>
      </c>
      <c r="O12" s="342"/>
    </row>
    <row r="13" spans="2:16" x14ac:dyDescent="0.25">
      <c r="B13" s="256"/>
      <c r="C13" s="110">
        <f t="shared" si="0"/>
        <v>10</v>
      </c>
      <c r="D13" s="296" t="s">
        <v>456</v>
      </c>
      <c r="E13" s="212"/>
      <c r="F13" s="212"/>
      <c r="G13" s="212"/>
      <c r="H13" s="212"/>
      <c r="I13" s="212"/>
      <c r="J13" s="212"/>
      <c r="K13" s="212"/>
      <c r="L13" s="212"/>
      <c r="M13" s="213"/>
      <c r="N13" s="297">
        <f>+N11-N12</f>
        <v>0</v>
      </c>
      <c r="O13" s="298"/>
      <c r="P13" s="49"/>
    </row>
    <row r="14" spans="2:16" x14ac:dyDescent="0.25">
      <c r="B14" s="256"/>
      <c r="C14" s="50">
        <f t="shared" si="0"/>
        <v>11</v>
      </c>
      <c r="D14" s="286" t="s">
        <v>457</v>
      </c>
      <c r="E14" s="287"/>
      <c r="F14" s="287"/>
      <c r="G14" s="287"/>
      <c r="H14" s="287"/>
      <c r="I14" s="287"/>
      <c r="J14" s="287"/>
      <c r="K14" s="287"/>
      <c r="L14" s="287"/>
      <c r="M14" s="288"/>
      <c r="N14" s="289">
        <v>0</v>
      </c>
      <c r="O14" s="290"/>
    </row>
    <row r="15" spans="2:16" x14ac:dyDescent="0.25">
      <c r="B15" s="256"/>
      <c r="C15" s="50">
        <f t="shared" si="0"/>
        <v>12</v>
      </c>
      <c r="D15" s="286" t="s">
        <v>458</v>
      </c>
      <c r="E15" s="287"/>
      <c r="F15" s="287"/>
      <c r="G15" s="287"/>
      <c r="H15" s="287"/>
      <c r="I15" s="287"/>
      <c r="J15" s="287"/>
      <c r="K15" s="287"/>
      <c r="L15" s="287"/>
      <c r="M15" s="288"/>
      <c r="N15" s="289">
        <v>0</v>
      </c>
      <c r="O15" s="290"/>
      <c r="P15" s="67"/>
    </row>
    <row r="16" spans="2:16" x14ac:dyDescent="0.25">
      <c r="B16" s="256"/>
      <c r="C16" s="50">
        <f t="shared" si="0"/>
        <v>13</v>
      </c>
      <c r="D16" s="286" t="s">
        <v>459</v>
      </c>
      <c r="E16" s="287"/>
      <c r="F16" s="287"/>
      <c r="G16" s="287"/>
      <c r="H16" s="287"/>
      <c r="I16" s="287"/>
      <c r="J16" s="287"/>
      <c r="K16" s="287"/>
      <c r="L16" s="287"/>
      <c r="M16" s="288"/>
      <c r="N16" s="343">
        <v>0</v>
      </c>
      <c r="O16" s="344"/>
    </row>
    <row r="17" spans="2:16" x14ac:dyDescent="0.25">
      <c r="B17" s="256"/>
      <c r="C17" s="50">
        <f t="shared" si="0"/>
        <v>14</v>
      </c>
      <c r="D17" s="286" t="s">
        <v>460</v>
      </c>
      <c r="E17" s="287"/>
      <c r="F17" s="287"/>
      <c r="G17" s="287"/>
      <c r="H17" s="287"/>
      <c r="I17" s="287"/>
      <c r="J17" s="287"/>
      <c r="K17" s="287"/>
      <c r="L17" s="287"/>
      <c r="M17" s="288"/>
      <c r="N17" s="289">
        <v>0</v>
      </c>
      <c r="O17" s="290"/>
    </row>
    <row r="18" spans="2:16" ht="16.5" thickBot="1" x14ac:dyDescent="0.3">
      <c r="B18" s="256"/>
      <c r="C18" s="51">
        <f t="shared" si="0"/>
        <v>15</v>
      </c>
      <c r="D18" s="291" t="s">
        <v>461</v>
      </c>
      <c r="E18" s="292"/>
      <c r="F18" s="292"/>
      <c r="G18" s="292"/>
      <c r="H18" s="292"/>
      <c r="I18" s="292"/>
      <c r="J18" s="292"/>
      <c r="K18" s="292"/>
      <c r="L18" s="292"/>
      <c r="M18" s="293"/>
      <c r="N18" s="294">
        <v>0</v>
      </c>
      <c r="O18" s="295"/>
    </row>
    <row r="19" spans="2:16" ht="16.5" thickBot="1" x14ac:dyDescent="0.3">
      <c r="B19" s="258"/>
      <c r="C19" s="111">
        <f t="shared" si="0"/>
        <v>16</v>
      </c>
      <c r="D19" s="250" t="s">
        <v>462</v>
      </c>
      <c r="E19" s="251"/>
      <c r="F19" s="251"/>
      <c r="G19" s="251"/>
      <c r="H19" s="251"/>
      <c r="I19" s="251"/>
      <c r="J19" s="251"/>
      <c r="K19" s="251"/>
      <c r="L19" s="251"/>
      <c r="M19" s="252"/>
      <c r="N19" s="253">
        <f>+N13-N14-N15-N16-N17-N18</f>
        <v>0</v>
      </c>
      <c r="O19" s="254"/>
    </row>
    <row r="20" spans="2:16" ht="16.5" thickBot="1" x14ac:dyDescent="0.3">
      <c r="B20" s="255" t="s">
        <v>463</v>
      </c>
      <c r="C20" s="259" t="s">
        <v>464</v>
      </c>
      <c r="D20" s="260"/>
      <c r="E20" s="260"/>
      <c r="F20" s="260"/>
      <c r="G20" s="52" t="s">
        <v>465</v>
      </c>
      <c r="H20" s="260" t="s">
        <v>466</v>
      </c>
      <c r="I20" s="260"/>
      <c r="J20" s="260" t="s">
        <v>467</v>
      </c>
      <c r="K20" s="260"/>
      <c r="L20" s="260"/>
      <c r="M20" s="261"/>
      <c r="N20" s="262" t="s">
        <v>468</v>
      </c>
      <c r="O20" s="263"/>
      <c r="P20" s="60"/>
    </row>
    <row r="21" spans="2:16" x14ac:dyDescent="0.25">
      <c r="B21" s="256"/>
      <c r="C21" s="264" t="s">
        <v>469</v>
      </c>
      <c r="D21" s="265"/>
      <c r="E21" s="265"/>
      <c r="F21" s="265"/>
      <c r="G21" s="53">
        <v>6201</v>
      </c>
      <c r="H21" s="266">
        <f>+N19</f>
        <v>0</v>
      </c>
      <c r="I21" s="267"/>
      <c r="J21" s="267">
        <v>9.66</v>
      </c>
      <c r="K21" s="267"/>
      <c r="L21" s="267"/>
      <c r="M21" s="268"/>
      <c r="N21" s="269">
        <f>+H21/1000*J21</f>
        <v>0</v>
      </c>
      <c r="O21" s="270"/>
    </row>
    <row r="22" spans="2:16" x14ac:dyDescent="0.25">
      <c r="B22" s="256"/>
      <c r="C22" s="271" t="s">
        <v>470</v>
      </c>
      <c r="D22" s="141"/>
      <c r="E22" s="141"/>
      <c r="F22" s="141"/>
      <c r="G22" s="54"/>
      <c r="H22" s="272"/>
      <c r="I22" s="272"/>
      <c r="J22" s="273"/>
      <c r="K22" s="273"/>
      <c r="L22" s="273"/>
      <c r="M22" s="274"/>
      <c r="N22" s="275"/>
      <c r="O22" s="276"/>
    </row>
    <row r="23" spans="2:16" x14ac:dyDescent="0.25">
      <c r="B23" s="256"/>
      <c r="C23" s="271" t="s">
        <v>471</v>
      </c>
      <c r="D23" s="141"/>
      <c r="E23" s="141"/>
      <c r="F23" s="141"/>
      <c r="G23" s="54"/>
      <c r="H23" s="272"/>
      <c r="I23" s="272"/>
      <c r="J23" s="273"/>
      <c r="K23" s="273"/>
      <c r="L23" s="273"/>
      <c r="M23" s="274"/>
      <c r="N23" s="275"/>
      <c r="O23" s="276"/>
    </row>
    <row r="24" spans="2:16" ht="16.5" thickBot="1" x14ac:dyDescent="0.3">
      <c r="B24" s="256"/>
      <c r="C24" s="277" t="s">
        <v>472</v>
      </c>
      <c r="D24" s="278"/>
      <c r="E24" s="279"/>
      <c r="F24" s="280" t="s">
        <v>473</v>
      </c>
      <c r="G24" s="279"/>
      <c r="H24" s="281"/>
      <c r="I24" s="281"/>
      <c r="J24" s="282" t="s">
        <v>474</v>
      </c>
      <c r="K24" s="282"/>
      <c r="L24" s="282"/>
      <c r="M24" s="283"/>
      <c r="N24" s="284"/>
      <c r="O24" s="285"/>
    </row>
    <row r="25" spans="2:16" ht="16.5" thickBot="1" x14ac:dyDescent="0.3">
      <c r="B25" s="256"/>
      <c r="C25" s="227" t="s">
        <v>475</v>
      </c>
      <c r="D25" s="228"/>
      <c r="E25" s="228"/>
      <c r="F25" s="228"/>
      <c r="G25" s="229"/>
      <c r="H25" s="230"/>
      <c r="I25" s="231"/>
      <c r="J25" s="232" t="s">
        <v>476</v>
      </c>
      <c r="K25" s="233"/>
      <c r="L25" s="233"/>
      <c r="M25" s="234"/>
      <c r="N25" s="235">
        <f>+N21</f>
        <v>0</v>
      </c>
      <c r="O25" s="231"/>
    </row>
    <row r="26" spans="2:16" ht="16.5" thickBot="1" x14ac:dyDescent="0.3">
      <c r="B26" s="256"/>
      <c r="C26" s="236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8"/>
    </row>
    <row r="27" spans="2:16" ht="16.5" thickBot="1" x14ac:dyDescent="0.3">
      <c r="B27" s="257"/>
      <c r="C27" s="55">
        <v>18</v>
      </c>
      <c r="D27" s="239" t="s">
        <v>477</v>
      </c>
      <c r="E27" s="240"/>
      <c r="F27" s="240"/>
      <c r="G27" s="240"/>
      <c r="H27" s="240"/>
      <c r="I27" s="241"/>
      <c r="J27" s="242" t="s">
        <v>478</v>
      </c>
      <c r="K27" s="243"/>
      <c r="L27" s="243"/>
      <c r="M27" s="244"/>
      <c r="N27" s="245"/>
      <c r="O27" s="246"/>
    </row>
    <row r="28" spans="2:16" ht="16.5" thickBot="1" x14ac:dyDescent="0.3">
      <c r="B28" s="258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9"/>
    </row>
    <row r="29" spans="2:16" x14ac:dyDescent="0.25">
      <c r="B29" s="204" t="s">
        <v>479</v>
      </c>
      <c r="C29" s="40">
        <v>20</v>
      </c>
      <c r="D29" s="189" t="s">
        <v>480</v>
      </c>
      <c r="E29" s="190"/>
      <c r="F29" s="190"/>
      <c r="G29" s="190"/>
      <c r="H29" s="190"/>
      <c r="I29" s="190"/>
      <c r="J29" s="190"/>
      <c r="K29" s="190"/>
      <c r="L29" s="190"/>
      <c r="M29" s="191"/>
      <c r="N29" s="207">
        <f>+N25</f>
        <v>0</v>
      </c>
      <c r="O29" s="208"/>
    </row>
    <row r="30" spans="2:16" x14ac:dyDescent="0.25">
      <c r="B30" s="205"/>
      <c r="C30" s="56">
        <f t="shared" ref="C30:C48" si="1">+C29+1</f>
        <v>21</v>
      </c>
      <c r="D30" s="157" t="s">
        <v>481</v>
      </c>
      <c r="E30" s="158"/>
      <c r="F30" s="158"/>
      <c r="G30" s="158"/>
      <c r="H30" s="158"/>
      <c r="I30" s="158"/>
      <c r="J30" s="158"/>
      <c r="K30" s="158"/>
      <c r="L30" s="158"/>
      <c r="M30" s="159"/>
      <c r="N30" s="209">
        <v>0</v>
      </c>
      <c r="O30" s="210"/>
    </row>
    <row r="31" spans="2:16" x14ac:dyDescent="0.25">
      <c r="B31" s="205"/>
      <c r="C31" s="56">
        <f t="shared" si="1"/>
        <v>22</v>
      </c>
      <c r="D31" s="157" t="s">
        <v>482</v>
      </c>
      <c r="E31" s="158"/>
      <c r="F31" s="158"/>
      <c r="G31" s="158"/>
      <c r="H31" s="158"/>
      <c r="I31" s="158"/>
      <c r="J31" s="158"/>
      <c r="K31" s="158"/>
      <c r="L31" s="158"/>
      <c r="M31" s="159"/>
      <c r="N31" s="218">
        <v>0</v>
      </c>
      <c r="O31" s="219"/>
    </row>
    <row r="32" spans="2:16" x14ac:dyDescent="0.25">
      <c r="B32" s="205"/>
      <c r="C32" s="56">
        <f t="shared" si="1"/>
        <v>23</v>
      </c>
      <c r="D32" s="157" t="s">
        <v>483</v>
      </c>
      <c r="E32" s="158"/>
      <c r="F32" s="158"/>
      <c r="G32" s="158"/>
      <c r="H32" s="158"/>
      <c r="I32" s="158"/>
      <c r="J32" s="158"/>
      <c r="K32" s="158"/>
      <c r="L32" s="158"/>
      <c r="M32" s="159"/>
      <c r="N32" s="209">
        <v>0</v>
      </c>
      <c r="O32" s="210"/>
    </row>
    <row r="33" spans="2:16" ht="16.5" thickBot="1" x14ac:dyDescent="0.3">
      <c r="B33" s="205"/>
      <c r="C33" s="41">
        <f t="shared" si="1"/>
        <v>24</v>
      </c>
      <c r="D33" s="157" t="s">
        <v>484</v>
      </c>
      <c r="E33" s="158"/>
      <c r="F33" s="158"/>
      <c r="G33" s="158"/>
      <c r="H33" s="158"/>
      <c r="I33" s="158"/>
      <c r="J33" s="158"/>
      <c r="K33" s="158"/>
      <c r="L33" s="158"/>
      <c r="M33" s="159"/>
      <c r="N33" s="209">
        <v>0</v>
      </c>
      <c r="O33" s="210"/>
    </row>
    <row r="34" spans="2:16" ht="19.5" thickBot="1" x14ac:dyDescent="0.35">
      <c r="B34" s="205"/>
      <c r="C34" s="112">
        <f t="shared" si="1"/>
        <v>25</v>
      </c>
      <c r="D34" s="211" t="s">
        <v>485</v>
      </c>
      <c r="E34" s="212"/>
      <c r="F34" s="212"/>
      <c r="G34" s="212"/>
      <c r="H34" s="212"/>
      <c r="I34" s="212"/>
      <c r="J34" s="212"/>
      <c r="K34" s="212"/>
      <c r="L34" s="212"/>
      <c r="M34" s="213"/>
      <c r="N34" s="214">
        <f>+N29</f>
        <v>0</v>
      </c>
      <c r="O34" s="215"/>
    </row>
    <row r="35" spans="2:16" x14ac:dyDescent="0.25">
      <c r="B35" s="205"/>
      <c r="C35" s="57">
        <f t="shared" si="1"/>
        <v>26</v>
      </c>
      <c r="D35" s="152" t="s">
        <v>486</v>
      </c>
      <c r="E35" s="153"/>
      <c r="F35" s="153"/>
      <c r="G35" s="153"/>
      <c r="H35" s="153"/>
      <c r="I35" s="153"/>
      <c r="J35" s="153"/>
      <c r="K35" s="153"/>
      <c r="L35" s="153"/>
      <c r="M35" s="154"/>
      <c r="N35" s="155"/>
      <c r="O35" s="156"/>
    </row>
    <row r="36" spans="2:16" x14ac:dyDescent="0.25">
      <c r="B36" s="205"/>
      <c r="C36" s="56">
        <f t="shared" si="1"/>
        <v>27</v>
      </c>
      <c r="D36" s="152" t="s">
        <v>487</v>
      </c>
      <c r="E36" s="153"/>
      <c r="F36" s="153"/>
      <c r="G36" s="153"/>
      <c r="H36" s="153"/>
      <c r="I36" s="153"/>
      <c r="J36" s="153"/>
      <c r="K36" s="153"/>
      <c r="L36" s="153"/>
      <c r="M36" s="154"/>
      <c r="N36" s="216">
        <v>0</v>
      </c>
      <c r="O36" s="217"/>
    </row>
    <row r="37" spans="2:16" x14ac:dyDescent="0.25">
      <c r="B37" s="205"/>
      <c r="C37" s="56">
        <f t="shared" si="1"/>
        <v>28</v>
      </c>
      <c r="D37" s="152" t="s">
        <v>488</v>
      </c>
      <c r="E37" s="153"/>
      <c r="F37" s="153"/>
      <c r="G37" s="153"/>
      <c r="H37" s="153"/>
      <c r="I37" s="153"/>
      <c r="J37" s="153"/>
      <c r="K37" s="153"/>
      <c r="L37" s="153"/>
      <c r="M37" s="154"/>
      <c r="N37" s="155"/>
      <c r="O37" s="156"/>
    </row>
    <row r="38" spans="2:16" x14ac:dyDescent="0.25">
      <c r="B38" s="205"/>
      <c r="C38" s="56">
        <f t="shared" si="1"/>
        <v>29</v>
      </c>
      <c r="D38" s="152" t="s">
        <v>489</v>
      </c>
      <c r="E38" s="153"/>
      <c r="F38" s="153"/>
      <c r="G38" s="153"/>
      <c r="H38" s="153"/>
      <c r="I38" s="153"/>
      <c r="J38" s="153"/>
      <c r="K38" s="153"/>
      <c r="L38" s="153"/>
      <c r="M38" s="154"/>
      <c r="N38" s="155"/>
      <c r="O38" s="156"/>
    </row>
    <row r="39" spans="2:16" x14ac:dyDescent="0.25">
      <c r="B39" s="205"/>
      <c r="C39" s="56">
        <f t="shared" si="1"/>
        <v>30</v>
      </c>
      <c r="D39" s="157" t="s">
        <v>490</v>
      </c>
      <c r="E39" s="158"/>
      <c r="F39" s="158"/>
      <c r="G39" s="158"/>
      <c r="H39" s="158"/>
      <c r="I39" s="158"/>
      <c r="J39" s="158"/>
      <c r="K39" s="158"/>
      <c r="L39" s="158"/>
      <c r="M39" s="159"/>
      <c r="N39" s="155"/>
      <c r="O39" s="156"/>
    </row>
    <row r="40" spans="2:16" x14ac:dyDescent="0.25">
      <c r="B40" s="205"/>
      <c r="C40" s="56">
        <f t="shared" si="1"/>
        <v>31</v>
      </c>
      <c r="D40" s="157" t="s">
        <v>491</v>
      </c>
      <c r="E40" s="158"/>
      <c r="F40" s="158"/>
      <c r="G40" s="158"/>
      <c r="H40" s="158"/>
      <c r="I40" s="158"/>
      <c r="J40" s="158"/>
      <c r="K40" s="158"/>
      <c r="L40" s="158"/>
      <c r="M40" s="159"/>
      <c r="N40" s="155"/>
      <c r="O40" s="156"/>
    </row>
    <row r="41" spans="2:16" ht="16.5" thickBot="1" x14ac:dyDescent="0.3">
      <c r="B41" s="205"/>
      <c r="C41" s="56">
        <f t="shared" si="1"/>
        <v>32</v>
      </c>
      <c r="D41" s="157" t="s">
        <v>492</v>
      </c>
      <c r="E41" s="158"/>
      <c r="F41" s="158"/>
      <c r="G41" s="158"/>
      <c r="H41" s="158"/>
      <c r="I41" s="158"/>
      <c r="J41" s="158"/>
      <c r="K41" s="158"/>
      <c r="L41" s="158"/>
      <c r="M41" s="159"/>
      <c r="N41" s="220"/>
      <c r="O41" s="221"/>
    </row>
    <row r="42" spans="2:16" ht="16.5" thickBot="1" x14ac:dyDescent="0.3">
      <c r="B42" s="205"/>
      <c r="C42" s="58" t="s">
        <v>493</v>
      </c>
      <c r="D42" s="59" t="s">
        <v>494</v>
      </c>
      <c r="E42" s="59"/>
      <c r="F42" s="59"/>
      <c r="G42" s="59"/>
      <c r="H42" s="59"/>
      <c r="I42" s="59"/>
      <c r="J42" s="59"/>
      <c r="K42" s="59"/>
      <c r="L42" s="59"/>
      <c r="M42" s="59"/>
      <c r="N42" s="222">
        <v>35.549999999999997</v>
      </c>
      <c r="O42" s="223"/>
      <c r="P42" s="60"/>
    </row>
    <row r="43" spans="2:16" ht="18.75" thickBot="1" x14ac:dyDescent="0.3">
      <c r="B43" s="205"/>
      <c r="C43" s="112">
        <f>+C41+1</f>
        <v>33</v>
      </c>
      <c r="D43" s="224" t="s">
        <v>495</v>
      </c>
      <c r="E43" s="224"/>
      <c r="F43" s="224"/>
      <c r="G43" s="224"/>
      <c r="H43" s="224"/>
      <c r="I43" s="224"/>
      <c r="J43" s="224"/>
      <c r="K43" s="224"/>
      <c r="L43" s="224"/>
      <c r="M43" s="224"/>
      <c r="N43" s="225">
        <v>0</v>
      </c>
      <c r="O43" s="226"/>
    </row>
    <row r="44" spans="2:16" ht="16.5" thickBot="1" x14ac:dyDescent="0.3">
      <c r="B44" s="206"/>
      <c r="C44" s="112">
        <f t="shared" si="1"/>
        <v>34</v>
      </c>
      <c r="D44" s="184" t="s">
        <v>496</v>
      </c>
      <c r="E44" s="184"/>
      <c r="F44" s="184"/>
      <c r="G44" s="184"/>
      <c r="H44" s="184"/>
      <c r="I44" s="184"/>
      <c r="J44" s="184"/>
      <c r="K44" s="184"/>
      <c r="L44" s="184"/>
      <c r="M44" s="184"/>
      <c r="N44" s="185">
        <v>0</v>
      </c>
      <c r="O44" s="186"/>
    </row>
    <row r="45" spans="2:16" x14ac:dyDescent="0.25">
      <c r="B45" s="187" t="s">
        <v>497</v>
      </c>
      <c r="C45" s="40">
        <f t="shared" si="1"/>
        <v>35</v>
      </c>
      <c r="D45" s="189" t="s">
        <v>498</v>
      </c>
      <c r="E45" s="190"/>
      <c r="F45" s="190"/>
      <c r="G45" s="190"/>
      <c r="H45" s="190"/>
      <c r="I45" s="190"/>
      <c r="J45" s="190"/>
      <c r="K45" s="190"/>
      <c r="L45" s="190"/>
      <c r="M45" s="191"/>
      <c r="N45" s="192">
        <f>+N43</f>
        <v>0</v>
      </c>
      <c r="O45" s="193"/>
    </row>
    <row r="46" spans="2:16" x14ac:dyDescent="0.25">
      <c r="B46" s="188"/>
      <c r="C46" s="56">
        <f t="shared" si="1"/>
        <v>36</v>
      </c>
      <c r="D46" s="194" t="s">
        <v>499</v>
      </c>
      <c r="E46" s="195"/>
      <c r="F46" s="195"/>
      <c r="G46" s="195"/>
      <c r="H46" s="195"/>
      <c r="I46" s="195"/>
      <c r="J46" s="195"/>
      <c r="K46" s="195"/>
      <c r="L46" s="195"/>
      <c r="M46" s="196"/>
      <c r="N46" s="197">
        <v>0</v>
      </c>
      <c r="O46" s="198"/>
    </row>
    <row r="47" spans="2:16" ht="16.5" thickBot="1" x14ac:dyDescent="0.3">
      <c r="B47" s="188"/>
      <c r="C47" s="41">
        <f t="shared" si="1"/>
        <v>37</v>
      </c>
      <c r="D47" s="199" t="s">
        <v>500</v>
      </c>
      <c r="E47" s="200"/>
      <c r="F47" s="200"/>
      <c r="G47" s="200"/>
      <c r="H47" s="200"/>
      <c r="I47" s="200"/>
      <c r="J47" s="200"/>
      <c r="K47" s="200"/>
      <c r="L47" s="200"/>
      <c r="M47" s="201"/>
      <c r="N47" s="202">
        <v>0</v>
      </c>
      <c r="O47" s="203"/>
    </row>
    <row r="48" spans="2:16" ht="16.5" thickBot="1" x14ac:dyDescent="0.3">
      <c r="B48" s="188"/>
      <c r="C48" s="112">
        <f t="shared" si="1"/>
        <v>38</v>
      </c>
      <c r="D48" s="184" t="s">
        <v>501</v>
      </c>
      <c r="E48" s="184"/>
      <c r="F48" s="184"/>
      <c r="G48" s="184"/>
      <c r="H48" s="184"/>
      <c r="I48" s="184"/>
      <c r="J48" s="184"/>
      <c r="K48" s="184"/>
      <c r="L48" s="184"/>
      <c r="M48" s="184"/>
      <c r="N48" s="160">
        <f>+N45</f>
        <v>0</v>
      </c>
      <c r="O48" s="161"/>
    </row>
    <row r="49" spans="2:15" ht="16.5" thickBot="1" x14ac:dyDescent="0.3">
      <c r="B49" s="162" t="s">
        <v>502</v>
      </c>
      <c r="C49" s="163"/>
      <c r="D49" s="164"/>
      <c r="E49" s="165"/>
      <c r="F49" s="171" t="s">
        <v>503</v>
      </c>
      <c r="G49" s="172"/>
      <c r="H49" s="172"/>
      <c r="I49" s="172"/>
      <c r="J49" s="172"/>
      <c r="K49" s="172"/>
      <c r="L49" s="172"/>
      <c r="M49" s="173"/>
      <c r="N49" s="174">
        <v>0</v>
      </c>
      <c r="O49" s="175"/>
    </row>
    <row r="50" spans="2:15" ht="16.5" thickBot="1" x14ac:dyDescent="0.3">
      <c r="B50" s="166"/>
      <c r="C50" s="163"/>
      <c r="D50" s="163"/>
      <c r="E50" s="167"/>
      <c r="F50" s="176" t="s">
        <v>504</v>
      </c>
      <c r="G50" s="177"/>
      <c r="H50" s="177"/>
      <c r="I50" s="177"/>
      <c r="J50" s="177"/>
      <c r="K50" s="177"/>
      <c r="L50" s="177"/>
      <c r="M50" s="178"/>
      <c r="N50" s="179"/>
      <c r="O50" s="180"/>
    </row>
    <row r="51" spans="2:15" ht="16.5" thickBot="1" x14ac:dyDescent="0.3">
      <c r="B51" s="168"/>
      <c r="C51" s="169"/>
      <c r="D51" s="169"/>
      <c r="E51" s="170"/>
      <c r="F51" s="181" t="s">
        <v>505</v>
      </c>
      <c r="G51" s="182"/>
      <c r="H51" s="182"/>
      <c r="I51" s="182"/>
      <c r="J51" s="182"/>
      <c r="K51" s="182"/>
      <c r="L51" s="182"/>
      <c r="M51" s="182"/>
      <c r="N51" s="182"/>
      <c r="O51" s="183"/>
    </row>
    <row r="52" spans="2:15" x14ac:dyDescent="0.25">
      <c r="B52" s="132" t="s">
        <v>506</v>
      </c>
      <c r="C52" s="135" t="s">
        <v>507</v>
      </c>
      <c r="D52" s="136"/>
      <c r="E52" s="136"/>
      <c r="F52" s="136"/>
      <c r="G52" s="136"/>
      <c r="H52" s="136"/>
      <c r="I52" s="136"/>
      <c r="J52" s="137" t="s">
        <v>508</v>
      </c>
      <c r="K52" s="138"/>
      <c r="L52" s="138"/>
      <c r="M52" s="138"/>
      <c r="N52" s="138"/>
      <c r="O52" s="139"/>
    </row>
    <row r="53" spans="2:15" x14ac:dyDescent="0.25">
      <c r="B53" s="133"/>
      <c r="C53" s="140" t="s">
        <v>509</v>
      </c>
      <c r="D53" s="141"/>
      <c r="E53" s="141"/>
      <c r="F53" s="141"/>
      <c r="G53" s="141"/>
      <c r="H53" s="141"/>
      <c r="I53" s="141"/>
      <c r="J53" s="142" t="s">
        <v>510</v>
      </c>
      <c r="K53" s="143"/>
      <c r="L53" s="143"/>
      <c r="M53" s="143"/>
      <c r="N53" s="143"/>
      <c r="O53" s="144"/>
    </row>
    <row r="54" spans="2:15" ht="16.5" thickBot="1" x14ac:dyDescent="0.3">
      <c r="B54" s="134"/>
      <c r="C54" s="145" t="s">
        <v>511</v>
      </c>
      <c r="D54" s="146"/>
      <c r="E54" s="146"/>
      <c r="F54" s="146"/>
      <c r="G54" s="146"/>
      <c r="H54" s="146"/>
      <c r="I54" s="146"/>
      <c r="J54" s="147" t="s">
        <v>512</v>
      </c>
      <c r="K54" s="148"/>
      <c r="L54" s="148"/>
      <c r="M54" s="148"/>
      <c r="N54" s="148"/>
      <c r="O54" s="149"/>
    </row>
    <row r="55" spans="2:15" ht="39.75" customHeight="1" thickBot="1" x14ac:dyDescent="0.3">
      <c r="B55" s="129" t="s">
        <v>513</v>
      </c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1"/>
    </row>
    <row r="56" spans="2:15" ht="122.25" customHeight="1" thickBot="1" x14ac:dyDescent="0.3">
      <c r="B56" s="61"/>
      <c r="C56" s="62"/>
      <c r="D56" s="62"/>
      <c r="E56" s="62"/>
      <c r="F56" s="62"/>
      <c r="G56" s="62" t="s">
        <v>514</v>
      </c>
      <c r="H56" s="63"/>
      <c r="I56" s="150" t="s">
        <v>515</v>
      </c>
      <c r="J56" s="151"/>
      <c r="K56" s="151"/>
      <c r="L56" s="116"/>
      <c r="M56" s="116"/>
      <c r="N56" s="116"/>
      <c r="O56" s="117"/>
    </row>
    <row r="57" spans="2:15" x14ac:dyDescent="0.25">
      <c r="B57" s="64"/>
      <c r="C57" s="64"/>
      <c r="D57" s="64"/>
      <c r="E57" s="64"/>
      <c r="F57" s="64"/>
      <c r="G57" s="64"/>
      <c r="H57" s="64"/>
      <c r="I57" s="300" t="s">
        <v>839</v>
      </c>
      <c r="J57" s="300"/>
      <c r="K57" s="300"/>
      <c r="L57" s="300"/>
      <c r="M57" s="300"/>
      <c r="N57" s="300"/>
      <c r="O57" s="300"/>
    </row>
    <row r="58" spans="2:15" x14ac:dyDescent="0.25">
      <c r="B58" s="64"/>
      <c r="C58" s="64"/>
      <c r="D58" s="64"/>
      <c r="E58" s="64"/>
      <c r="F58" s="64"/>
      <c r="G58" s="64"/>
      <c r="H58" s="64"/>
      <c r="I58" s="64"/>
      <c r="J58" s="64"/>
      <c r="K58" s="345"/>
      <c r="L58" s="345"/>
      <c r="M58" s="345"/>
      <c r="N58" s="345"/>
      <c r="O58" s="345"/>
    </row>
  </sheetData>
  <mergeCells count="123">
    <mergeCell ref="D2:L3"/>
    <mergeCell ref="M2:O3"/>
    <mergeCell ref="B4:F4"/>
    <mergeCell ref="G4:J4"/>
    <mergeCell ref="B5:O5"/>
    <mergeCell ref="B6:B10"/>
    <mergeCell ref="D6:O6"/>
    <mergeCell ref="D7:G7"/>
    <mergeCell ref="H7:O7"/>
    <mergeCell ref="C8:C9"/>
    <mergeCell ref="D8:O8"/>
    <mergeCell ref="D9:M9"/>
    <mergeCell ref="N9:O9"/>
    <mergeCell ref="D10:F10"/>
    <mergeCell ref="G10:K10"/>
    <mergeCell ref="B11:B19"/>
    <mergeCell ref="D11:M11"/>
    <mergeCell ref="N11:O11"/>
    <mergeCell ref="D12:M12"/>
    <mergeCell ref="N12:O12"/>
    <mergeCell ref="D16:M16"/>
    <mergeCell ref="N16:O16"/>
    <mergeCell ref="D17:M17"/>
    <mergeCell ref="N17:O17"/>
    <mergeCell ref="D18:M18"/>
    <mergeCell ref="N18:O18"/>
    <mergeCell ref="D13:M13"/>
    <mergeCell ref="N13:O13"/>
    <mergeCell ref="D14:M14"/>
    <mergeCell ref="N14:O14"/>
    <mergeCell ref="D15:M15"/>
    <mergeCell ref="N15:O15"/>
    <mergeCell ref="D19:M19"/>
    <mergeCell ref="N19:O19"/>
    <mergeCell ref="B20:B28"/>
    <mergeCell ref="C20:F20"/>
    <mergeCell ref="H20:I20"/>
    <mergeCell ref="J20:M20"/>
    <mergeCell ref="N20:O20"/>
    <mergeCell ref="C21:F21"/>
    <mergeCell ref="H21:I21"/>
    <mergeCell ref="J21:M21"/>
    <mergeCell ref="N21:O21"/>
    <mergeCell ref="C22:F22"/>
    <mergeCell ref="H22:I22"/>
    <mergeCell ref="J22:M22"/>
    <mergeCell ref="N22:O22"/>
    <mergeCell ref="C23:F23"/>
    <mergeCell ref="H23:I23"/>
    <mergeCell ref="J23:M23"/>
    <mergeCell ref="N23:O23"/>
    <mergeCell ref="C24:E24"/>
    <mergeCell ref="F24:G24"/>
    <mergeCell ref="H24:I24"/>
    <mergeCell ref="J24:M24"/>
    <mergeCell ref="N24:O24"/>
    <mergeCell ref="C25:G25"/>
    <mergeCell ref="H25:I25"/>
    <mergeCell ref="J25:M25"/>
    <mergeCell ref="N25:O25"/>
    <mergeCell ref="C26:O26"/>
    <mergeCell ref="D27:I27"/>
    <mergeCell ref="J27:M27"/>
    <mergeCell ref="N27:O27"/>
    <mergeCell ref="C28:O28"/>
    <mergeCell ref="B29:B44"/>
    <mergeCell ref="D29:M29"/>
    <mergeCell ref="N29:O29"/>
    <mergeCell ref="D30:M30"/>
    <mergeCell ref="N30:O30"/>
    <mergeCell ref="D34:M34"/>
    <mergeCell ref="N34:O34"/>
    <mergeCell ref="D35:M35"/>
    <mergeCell ref="N35:O35"/>
    <mergeCell ref="D36:M36"/>
    <mergeCell ref="N36:O36"/>
    <mergeCell ref="D31:M31"/>
    <mergeCell ref="N31:O31"/>
    <mergeCell ref="D32:M32"/>
    <mergeCell ref="N32:O32"/>
    <mergeCell ref="D33:M33"/>
    <mergeCell ref="N33:O33"/>
    <mergeCell ref="D40:M40"/>
    <mergeCell ref="N40:O40"/>
    <mergeCell ref="D41:M41"/>
    <mergeCell ref="N41:O41"/>
    <mergeCell ref="N42:O42"/>
    <mergeCell ref="D43:M43"/>
    <mergeCell ref="N43:O43"/>
    <mergeCell ref="D37:M37"/>
    <mergeCell ref="N37:O37"/>
    <mergeCell ref="D38:M38"/>
    <mergeCell ref="N38:O38"/>
    <mergeCell ref="D39:M39"/>
    <mergeCell ref="N39:O39"/>
    <mergeCell ref="N48:O48"/>
    <mergeCell ref="B49:E51"/>
    <mergeCell ref="F49:M49"/>
    <mergeCell ref="N49:O49"/>
    <mergeCell ref="F50:M50"/>
    <mergeCell ref="N50:O50"/>
    <mergeCell ref="F51:O51"/>
    <mergeCell ref="D44:M44"/>
    <mergeCell ref="N44:O44"/>
    <mergeCell ref="B45:B48"/>
    <mergeCell ref="D45:M45"/>
    <mergeCell ref="N45:O45"/>
    <mergeCell ref="D46:M46"/>
    <mergeCell ref="N46:O46"/>
    <mergeCell ref="D47:M47"/>
    <mergeCell ref="N47:O47"/>
    <mergeCell ref="D48:M48"/>
    <mergeCell ref="K58:O58"/>
    <mergeCell ref="I57:O57"/>
    <mergeCell ref="B55:O55"/>
    <mergeCell ref="B52:B54"/>
    <mergeCell ref="C52:I52"/>
    <mergeCell ref="J52:O52"/>
    <mergeCell ref="C53:I53"/>
    <mergeCell ref="J53:O53"/>
    <mergeCell ref="C54:I54"/>
    <mergeCell ref="J54:O54"/>
    <mergeCell ref="I56:K56"/>
  </mergeCells>
  <pageMargins left="0.7" right="0.7" top="0.75" bottom="0.75" header="0.3" footer="0.3"/>
  <pageSetup scale="4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K14"/>
  <sheetViews>
    <sheetView workbookViewId="0">
      <selection activeCell="J17" sqref="J17"/>
    </sheetView>
  </sheetViews>
  <sheetFormatPr baseColWidth="10" defaultColWidth="12" defaultRowHeight="15" outlineLevelRow="2" x14ac:dyDescent="0.25"/>
  <cols>
    <col min="5" max="5" width="23.28515625" bestFit="1" customWidth="1"/>
    <col min="8" max="8" width="12.42578125" bestFit="1" customWidth="1"/>
    <col min="11" max="11" width="12.42578125" bestFit="1" customWidth="1"/>
  </cols>
  <sheetData>
    <row r="1" spans="1:11" ht="18.75" collapsed="1" x14ac:dyDescent="0.3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30" customHeight="1" collapsed="1" x14ac:dyDescent="0.6">
      <c r="A2" s="121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ht="18.75" collapsed="1" x14ac:dyDescent="0.3">
      <c r="A3" s="118" t="s">
        <v>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8.75" collapsed="1" x14ac:dyDescent="0.3">
      <c r="A4" s="118" t="s">
        <v>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ht="18.75" collapsed="1" x14ac:dyDescent="0.3">
      <c r="A5" s="118" t="s">
        <v>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</row>
    <row r="6" spans="1:11" ht="18.75" collapsed="1" x14ac:dyDescent="0.3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</row>
    <row r="7" spans="1:11" collapsed="1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</row>
    <row r="8" spans="1:11" ht="30" collapsed="1" x14ac:dyDescent="0.25">
      <c r="A8" s="1" t="s">
        <v>4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  <c r="I8" s="1" t="s">
        <v>12</v>
      </c>
      <c r="J8" s="1" t="s">
        <v>13</v>
      </c>
      <c r="K8" s="1" t="s">
        <v>14</v>
      </c>
    </row>
    <row r="9" spans="1:11" x14ac:dyDescent="0.25">
      <c r="A9" s="2" t="s">
        <v>527</v>
      </c>
      <c r="B9" s="2"/>
      <c r="C9" s="2"/>
      <c r="D9" s="2"/>
      <c r="E9" s="2"/>
      <c r="F9" s="2"/>
      <c r="G9" s="2"/>
      <c r="H9" s="3">
        <v>-4380000</v>
      </c>
      <c r="I9" s="3">
        <v>4380000</v>
      </c>
      <c r="J9" s="3">
        <v>2593000</v>
      </c>
      <c r="K9" s="34">
        <v>-2593000</v>
      </c>
    </row>
    <row r="10" spans="1:11" outlineLevel="1" x14ac:dyDescent="0.25">
      <c r="A10" s="2" t="s">
        <v>526</v>
      </c>
      <c r="B10" s="2"/>
      <c r="C10" s="2"/>
      <c r="D10" s="2"/>
      <c r="E10" s="2"/>
      <c r="F10" s="2"/>
      <c r="G10" s="2"/>
      <c r="H10" s="3">
        <v>-4380000</v>
      </c>
      <c r="I10" s="3">
        <v>4380000</v>
      </c>
      <c r="J10" s="3">
        <v>2593000</v>
      </c>
      <c r="K10" s="3">
        <v>-2593000</v>
      </c>
    </row>
    <row r="11" spans="1:11" outlineLevel="2" x14ac:dyDescent="0.25">
      <c r="A11" s="4" t="s">
        <v>524</v>
      </c>
      <c r="B11" s="4" t="s">
        <v>18</v>
      </c>
      <c r="C11" s="4" t="s">
        <v>523</v>
      </c>
      <c r="D11" s="4" t="s">
        <v>522</v>
      </c>
      <c r="E11" s="4" t="s">
        <v>521</v>
      </c>
      <c r="F11" s="4" t="s">
        <v>525</v>
      </c>
      <c r="G11" s="5" t="s">
        <v>280</v>
      </c>
      <c r="H11" s="6"/>
      <c r="I11" s="6">
        <v>4380000</v>
      </c>
      <c r="J11" s="6">
        <v>0</v>
      </c>
      <c r="K11" s="6">
        <v>0</v>
      </c>
    </row>
    <row r="12" spans="1:11" outlineLevel="2" x14ac:dyDescent="0.25">
      <c r="A12" s="4" t="s">
        <v>524</v>
      </c>
      <c r="B12" s="4" t="s">
        <v>18</v>
      </c>
      <c r="C12" s="4" t="s">
        <v>523</v>
      </c>
      <c r="D12" s="4" t="s">
        <v>522</v>
      </c>
      <c r="E12" s="4" t="s">
        <v>521</v>
      </c>
      <c r="F12" s="4" t="s">
        <v>520</v>
      </c>
      <c r="G12" s="5" t="s">
        <v>113</v>
      </c>
      <c r="H12" s="6"/>
      <c r="I12" s="6">
        <v>0</v>
      </c>
      <c r="J12" s="6">
        <v>2593000</v>
      </c>
      <c r="K12" s="6">
        <v>-2593000</v>
      </c>
    </row>
    <row r="13" spans="1:11" collapsed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collapsed="1" x14ac:dyDescent="0.25">
      <c r="A14" s="120" t="s">
        <v>519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</row>
  </sheetData>
  <mergeCells count="8">
    <mergeCell ref="A6:K6"/>
    <mergeCell ref="A7:K7"/>
    <mergeCell ref="A14:K14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127"/>
  <sheetViews>
    <sheetView topLeftCell="A62" workbookViewId="0">
      <selection activeCell="F125" sqref="F125"/>
    </sheetView>
  </sheetViews>
  <sheetFormatPr baseColWidth="10" defaultRowHeight="15" x14ac:dyDescent="0.25"/>
  <cols>
    <col min="9" max="10" width="15.5703125" style="8" bestFit="1" customWidth="1"/>
    <col min="11" max="11" width="14" bestFit="1" customWidth="1"/>
  </cols>
  <sheetData>
    <row r="1" spans="1:10" x14ac:dyDescent="0.25"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s="8" t="s">
        <v>12</v>
      </c>
      <c r="J1" s="8" t="s">
        <v>13</v>
      </c>
    </row>
    <row r="2" spans="1:10" hidden="1" x14ac:dyDescent="0.25">
      <c r="A2" t="s">
        <v>143</v>
      </c>
      <c r="B2" t="s">
        <v>18</v>
      </c>
      <c r="C2" t="s">
        <v>144</v>
      </c>
      <c r="D2" t="s">
        <v>81</v>
      </c>
      <c r="E2" t="s">
        <v>82</v>
      </c>
      <c r="F2" t="s">
        <v>145</v>
      </c>
      <c r="G2" t="s">
        <v>23</v>
      </c>
      <c r="I2" s="8">
        <v>0</v>
      </c>
      <c r="J2" s="8">
        <v>9193920</v>
      </c>
    </row>
    <row r="3" spans="1:10" hidden="1" x14ac:dyDescent="0.25">
      <c r="A3" t="s">
        <v>143</v>
      </c>
      <c r="B3" t="s">
        <v>18</v>
      </c>
      <c r="C3" t="s">
        <v>144</v>
      </c>
      <c r="D3" t="s">
        <v>81</v>
      </c>
      <c r="E3" t="s">
        <v>82</v>
      </c>
      <c r="F3" t="s">
        <v>146</v>
      </c>
      <c r="G3" t="s">
        <v>23</v>
      </c>
      <c r="I3" s="8">
        <v>0</v>
      </c>
      <c r="J3" s="8">
        <v>2929150</v>
      </c>
    </row>
    <row r="4" spans="1:10" hidden="1" x14ac:dyDescent="0.25">
      <c r="A4" t="s">
        <v>143</v>
      </c>
      <c r="B4" t="s">
        <v>18</v>
      </c>
      <c r="C4" t="s">
        <v>144</v>
      </c>
      <c r="D4" t="s">
        <v>81</v>
      </c>
      <c r="E4" t="s">
        <v>82</v>
      </c>
      <c r="F4" t="s">
        <v>147</v>
      </c>
      <c r="G4" t="s">
        <v>23</v>
      </c>
      <c r="I4" s="8">
        <v>0</v>
      </c>
      <c r="J4" s="8">
        <v>1900000</v>
      </c>
    </row>
    <row r="5" spans="1:10" hidden="1" x14ac:dyDescent="0.25">
      <c r="A5" t="s">
        <v>143</v>
      </c>
      <c r="B5" t="s">
        <v>18</v>
      </c>
      <c r="C5" t="s">
        <v>144</v>
      </c>
      <c r="D5" t="s">
        <v>81</v>
      </c>
      <c r="E5" t="s">
        <v>82</v>
      </c>
      <c r="F5" t="s">
        <v>148</v>
      </c>
      <c r="G5" t="s">
        <v>25</v>
      </c>
      <c r="I5" s="8">
        <v>0</v>
      </c>
      <c r="J5" s="8">
        <v>9193920</v>
      </c>
    </row>
    <row r="6" spans="1:10" hidden="1" x14ac:dyDescent="0.25">
      <c r="A6" t="s">
        <v>143</v>
      </c>
      <c r="B6" t="s">
        <v>18</v>
      </c>
      <c r="C6" t="s">
        <v>144</v>
      </c>
      <c r="D6" t="s">
        <v>81</v>
      </c>
      <c r="E6" t="s">
        <v>82</v>
      </c>
      <c r="F6" t="s">
        <v>149</v>
      </c>
      <c r="G6" t="s">
        <v>25</v>
      </c>
      <c r="I6" s="8">
        <v>0</v>
      </c>
      <c r="J6" s="8">
        <v>4829150</v>
      </c>
    </row>
    <row r="7" spans="1:10" s="10" customFormat="1" x14ac:dyDescent="0.25">
      <c r="A7" s="10" t="s">
        <v>143</v>
      </c>
      <c r="B7" s="10" t="s">
        <v>18</v>
      </c>
      <c r="C7" s="10" t="s">
        <v>144</v>
      </c>
      <c r="D7" s="10" t="s">
        <v>81</v>
      </c>
      <c r="E7" s="10" t="s">
        <v>82</v>
      </c>
      <c r="F7" s="10" t="s">
        <v>149</v>
      </c>
      <c r="G7" s="10" t="s">
        <v>25</v>
      </c>
      <c r="I7" s="11"/>
      <c r="J7" s="11">
        <v>28046140</v>
      </c>
    </row>
    <row r="8" spans="1:10" hidden="1" x14ac:dyDescent="0.25">
      <c r="A8" t="s">
        <v>110</v>
      </c>
      <c r="B8" t="s">
        <v>18</v>
      </c>
      <c r="C8" t="s">
        <v>111</v>
      </c>
      <c r="D8" t="s">
        <v>87</v>
      </c>
      <c r="E8" t="s">
        <v>88</v>
      </c>
      <c r="F8" t="s">
        <v>112</v>
      </c>
      <c r="G8" t="s">
        <v>113</v>
      </c>
      <c r="I8" s="8">
        <v>5500000</v>
      </c>
      <c r="J8" s="8">
        <v>0</v>
      </c>
    </row>
    <row r="9" spans="1:10" hidden="1" x14ac:dyDescent="0.25">
      <c r="A9" t="s">
        <v>110</v>
      </c>
      <c r="B9" t="s">
        <v>18</v>
      </c>
      <c r="C9" t="s">
        <v>111</v>
      </c>
      <c r="D9" t="s">
        <v>87</v>
      </c>
      <c r="E9" t="s">
        <v>88</v>
      </c>
      <c r="F9" t="s">
        <v>114</v>
      </c>
      <c r="G9" t="s">
        <v>113</v>
      </c>
      <c r="I9" s="8">
        <v>15480000</v>
      </c>
      <c r="J9" s="8">
        <v>0</v>
      </c>
    </row>
    <row r="10" spans="1:10" hidden="1" x14ac:dyDescent="0.25">
      <c r="A10" t="s">
        <v>110</v>
      </c>
      <c r="B10" t="s">
        <v>18</v>
      </c>
      <c r="C10" t="s">
        <v>111</v>
      </c>
      <c r="D10" t="s">
        <v>87</v>
      </c>
      <c r="E10" t="s">
        <v>88</v>
      </c>
      <c r="F10" t="s">
        <v>115</v>
      </c>
      <c r="G10" t="s">
        <v>113</v>
      </c>
      <c r="I10" s="8">
        <v>16870000</v>
      </c>
      <c r="J10" s="8">
        <v>0</v>
      </c>
    </row>
    <row r="11" spans="1:10" hidden="1" x14ac:dyDescent="0.25">
      <c r="A11" t="s">
        <v>110</v>
      </c>
      <c r="B11" t="s">
        <v>18</v>
      </c>
      <c r="C11" t="s">
        <v>111</v>
      </c>
      <c r="D11" t="s">
        <v>87</v>
      </c>
      <c r="E11" t="s">
        <v>88</v>
      </c>
      <c r="F11" t="s">
        <v>116</v>
      </c>
      <c r="G11" t="s">
        <v>113</v>
      </c>
      <c r="I11" s="8">
        <v>20000000</v>
      </c>
      <c r="J11" s="8">
        <v>0</v>
      </c>
    </row>
    <row r="12" spans="1:10" hidden="1" x14ac:dyDescent="0.25">
      <c r="A12" t="s">
        <v>110</v>
      </c>
      <c r="B12" t="s">
        <v>18</v>
      </c>
      <c r="C12" t="s">
        <v>111</v>
      </c>
      <c r="D12" t="s">
        <v>81</v>
      </c>
      <c r="E12" t="s">
        <v>82</v>
      </c>
      <c r="F12" t="s">
        <v>117</v>
      </c>
      <c r="G12" t="s">
        <v>23</v>
      </c>
      <c r="I12" s="8">
        <v>0</v>
      </c>
      <c r="J12" s="8">
        <v>5250000</v>
      </c>
    </row>
    <row r="13" spans="1:10" hidden="1" x14ac:dyDescent="0.25">
      <c r="A13" t="s">
        <v>110</v>
      </c>
      <c r="B13" t="s">
        <v>18</v>
      </c>
      <c r="C13" t="s">
        <v>111</v>
      </c>
      <c r="D13" t="s">
        <v>81</v>
      </c>
      <c r="E13" t="s">
        <v>82</v>
      </c>
      <c r="F13" t="s">
        <v>118</v>
      </c>
      <c r="G13" t="s">
        <v>23</v>
      </c>
      <c r="I13" s="8">
        <v>0</v>
      </c>
      <c r="J13" s="8">
        <v>13000000</v>
      </c>
    </row>
    <row r="14" spans="1:10" hidden="1" x14ac:dyDescent="0.25">
      <c r="A14" t="s">
        <v>110</v>
      </c>
      <c r="B14" t="s">
        <v>18</v>
      </c>
      <c r="C14" t="s">
        <v>111</v>
      </c>
      <c r="D14" t="s">
        <v>81</v>
      </c>
      <c r="E14" t="s">
        <v>82</v>
      </c>
      <c r="F14" t="s">
        <v>119</v>
      </c>
      <c r="G14" t="s">
        <v>25</v>
      </c>
      <c r="I14" s="8">
        <v>0</v>
      </c>
      <c r="J14" s="8">
        <v>5250000</v>
      </c>
    </row>
    <row r="15" spans="1:10" s="10" customFormat="1" x14ac:dyDescent="0.25">
      <c r="A15" s="10" t="s">
        <v>110</v>
      </c>
      <c r="B15" s="10" t="s">
        <v>18</v>
      </c>
      <c r="C15" s="10" t="s">
        <v>111</v>
      </c>
      <c r="D15" s="10" t="s">
        <v>81</v>
      </c>
      <c r="E15" s="10" t="s">
        <v>82</v>
      </c>
      <c r="F15" s="10" t="s">
        <v>119</v>
      </c>
      <c r="G15" s="10" t="s">
        <v>25</v>
      </c>
      <c r="I15" s="11">
        <v>57850000</v>
      </c>
      <c r="J15" s="11">
        <v>23500000</v>
      </c>
    </row>
    <row r="16" spans="1:10" hidden="1" x14ac:dyDescent="0.25">
      <c r="A16" t="s">
        <v>231</v>
      </c>
      <c r="B16" t="s">
        <v>18</v>
      </c>
      <c r="C16" t="s">
        <v>232</v>
      </c>
      <c r="D16" t="s">
        <v>75</v>
      </c>
      <c r="E16" t="s">
        <v>76</v>
      </c>
      <c r="F16" t="s">
        <v>233</v>
      </c>
      <c r="G16" t="s">
        <v>23</v>
      </c>
      <c r="I16" s="8">
        <v>0</v>
      </c>
      <c r="J16" s="8">
        <v>11828393</v>
      </c>
    </row>
    <row r="17" spans="1:10" hidden="1" x14ac:dyDescent="0.25">
      <c r="A17" t="s">
        <v>231</v>
      </c>
      <c r="B17" t="s">
        <v>18</v>
      </c>
      <c r="C17" t="s">
        <v>232</v>
      </c>
      <c r="D17" t="s">
        <v>75</v>
      </c>
      <c r="E17" t="s">
        <v>76</v>
      </c>
      <c r="F17" t="s">
        <v>234</v>
      </c>
      <c r="G17" t="s">
        <v>25</v>
      </c>
      <c r="I17" s="8">
        <v>0</v>
      </c>
      <c r="J17" s="8">
        <v>11828393</v>
      </c>
    </row>
    <row r="18" spans="1:10" hidden="1" x14ac:dyDescent="0.25">
      <c r="A18" t="s">
        <v>231</v>
      </c>
      <c r="B18" t="s">
        <v>18</v>
      </c>
      <c r="C18" t="s">
        <v>232</v>
      </c>
      <c r="D18" t="s">
        <v>81</v>
      </c>
      <c r="E18" t="s">
        <v>82</v>
      </c>
      <c r="F18" t="s">
        <v>233</v>
      </c>
      <c r="G18" t="s">
        <v>23</v>
      </c>
      <c r="I18" s="8">
        <v>0</v>
      </c>
      <c r="J18" s="8">
        <v>11793532</v>
      </c>
    </row>
    <row r="19" spans="1:10" hidden="1" x14ac:dyDescent="0.25">
      <c r="A19" t="s">
        <v>231</v>
      </c>
      <c r="B19" t="s">
        <v>18</v>
      </c>
      <c r="C19" t="s">
        <v>232</v>
      </c>
      <c r="D19" t="s">
        <v>81</v>
      </c>
      <c r="E19" t="s">
        <v>82</v>
      </c>
      <c r="F19" t="s">
        <v>234</v>
      </c>
      <c r="G19" t="s">
        <v>25</v>
      </c>
      <c r="I19" s="8">
        <v>0</v>
      </c>
      <c r="J19" s="8">
        <v>11793532</v>
      </c>
    </row>
    <row r="20" spans="1:10" s="10" customFormat="1" x14ac:dyDescent="0.25">
      <c r="A20" s="10" t="s">
        <v>231</v>
      </c>
      <c r="B20" s="10" t="s">
        <v>18</v>
      </c>
      <c r="C20" s="10" t="s">
        <v>232</v>
      </c>
      <c r="D20" s="10" t="s">
        <v>81</v>
      </c>
      <c r="E20" s="10" t="s">
        <v>82</v>
      </c>
      <c r="F20" s="10" t="s">
        <v>234</v>
      </c>
      <c r="G20" s="10" t="s">
        <v>25</v>
      </c>
      <c r="I20" s="11">
        <v>0</v>
      </c>
      <c r="J20" s="11">
        <v>47243850</v>
      </c>
    </row>
    <row r="21" spans="1:10" hidden="1" x14ac:dyDescent="0.25">
      <c r="A21" t="s">
        <v>44</v>
      </c>
      <c r="B21" t="s">
        <v>18</v>
      </c>
      <c r="C21" t="s">
        <v>45</v>
      </c>
      <c r="D21" t="s">
        <v>30</v>
      </c>
      <c r="E21" t="s">
        <v>31</v>
      </c>
      <c r="F21" t="s">
        <v>46</v>
      </c>
      <c r="G21" t="s">
        <v>23</v>
      </c>
      <c r="I21" s="8">
        <v>0</v>
      </c>
      <c r="J21" s="8">
        <v>4239831.5999999996</v>
      </c>
    </row>
    <row r="22" spans="1:10" hidden="1" x14ac:dyDescent="0.25">
      <c r="A22" t="s">
        <v>44</v>
      </c>
      <c r="B22" t="s">
        <v>18</v>
      </c>
      <c r="C22" t="s">
        <v>45</v>
      </c>
      <c r="D22" t="s">
        <v>30</v>
      </c>
      <c r="E22" t="s">
        <v>31</v>
      </c>
      <c r="F22" t="s">
        <v>47</v>
      </c>
      <c r="G22" t="s">
        <v>48</v>
      </c>
      <c r="I22" s="8">
        <v>0</v>
      </c>
      <c r="J22" s="8">
        <v>4229938.8</v>
      </c>
    </row>
    <row r="23" spans="1:10" hidden="1" x14ac:dyDescent="0.25">
      <c r="A23" t="s">
        <v>204</v>
      </c>
      <c r="B23" t="s">
        <v>18</v>
      </c>
      <c r="C23" t="s">
        <v>205</v>
      </c>
      <c r="D23" t="s">
        <v>75</v>
      </c>
      <c r="E23" t="s">
        <v>76</v>
      </c>
      <c r="F23" t="s">
        <v>206</v>
      </c>
      <c r="G23" t="s">
        <v>25</v>
      </c>
      <c r="I23" s="8">
        <v>0</v>
      </c>
      <c r="J23" s="8">
        <v>2850000</v>
      </c>
    </row>
    <row r="24" spans="1:10" hidden="1" x14ac:dyDescent="0.25">
      <c r="A24" t="s">
        <v>204</v>
      </c>
      <c r="B24" t="s">
        <v>18</v>
      </c>
      <c r="C24" t="s">
        <v>205</v>
      </c>
      <c r="D24" t="s">
        <v>75</v>
      </c>
      <c r="E24" t="s">
        <v>76</v>
      </c>
      <c r="F24" t="s">
        <v>207</v>
      </c>
      <c r="G24" t="s">
        <v>25</v>
      </c>
      <c r="I24" s="8">
        <v>0</v>
      </c>
      <c r="J24" s="8">
        <v>2850000</v>
      </c>
    </row>
    <row r="25" spans="1:10" s="10" customFormat="1" x14ac:dyDescent="0.25">
      <c r="A25" s="10" t="s">
        <v>204</v>
      </c>
      <c r="B25" s="10" t="s">
        <v>18</v>
      </c>
      <c r="C25" s="10" t="s">
        <v>205</v>
      </c>
      <c r="D25" s="10" t="s">
        <v>75</v>
      </c>
      <c r="E25" s="10" t="s">
        <v>76</v>
      </c>
      <c r="F25" s="10" t="s">
        <v>207</v>
      </c>
      <c r="G25" s="10" t="s">
        <v>25</v>
      </c>
      <c r="I25" s="11">
        <v>0</v>
      </c>
      <c r="J25" s="11">
        <v>14169770.399999999</v>
      </c>
    </row>
    <row r="26" spans="1:10" hidden="1" x14ac:dyDescent="0.25">
      <c r="A26" t="s">
        <v>50</v>
      </c>
      <c r="B26" t="s">
        <v>18</v>
      </c>
      <c r="C26" t="s">
        <v>51</v>
      </c>
      <c r="D26" t="s">
        <v>30</v>
      </c>
      <c r="E26" t="s">
        <v>31</v>
      </c>
      <c r="F26" t="s">
        <v>52</v>
      </c>
      <c r="G26" t="s">
        <v>25</v>
      </c>
      <c r="I26" s="8">
        <v>0</v>
      </c>
      <c r="J26" s="8">
        <v>84470781.370000005</v>
      </c>
    </row>
    <row r="27" spans="1:10" hidden="1" x14ac:dyDescent="0.25">
      <c r="A27" t="s">
        <v>50</v>
      </c>
      <c r="B27" t="s">
        <v>18</v>
      </c>
      <c r="C27" t="s">
        <v>51</v>
      </c>
      <c r="D27" t="s">
        <v>30</v>
      </c>
      <c r="E27" t="s">
        <v>31</v>
      </c>
      <c r="F27" t="s">
        <v>53</v>
      </c>
      <c r="G27" t="s">
        <v>48</v>
      </c>
      <c r="I27" s="8">
        <v>0</v>
      </c>
      <c r="J27" s="8">
        <v>83498208.590000004</v>
      </c>
    </row>
    <row r="28" spans="1:10" hidden="1" x14ac:dyDescent="0.25">
      <c r="A28" t="s">
        <v>50</v>
      </c>
      <c r="B28" t="s">
        <v>18</v>
      </c>
      <c r="C28" t="s">
        <v>51</v>
      </c>
      <c r="D28" t="s">
        <v>55</v>
      </c>
      <c r="E28" t="s">
        <v>56</v>
      </c>
      <c r="F28" t="s">
        <v>57</v>
      </c>
      <c r="G28" t="s">
        <v>48</v>
      </c>
      <c r="I28" s="8">
        <v>83498208.590000004</v>
      </c>
      <c r="J28" s="8">
        <v>0</v>
      </c>
    </row>
    <row r="29" spans="1:10" s="10" customFormat="1" x14ac:dyDescent="0.25">
      <c r="A29" s="10" t="s">
        <v>50</v>
      </c>
      <c r="B29" s="10" t="s">
        <v>18</v>
      </c>
      <c r="C29" s="10" t="s">
        <v>51</v>
      </c>
      <c r="D29" s="10" t="s">
        <v>55</v>
      </c>
      <c r="E29" s="10" t="s">
        <v>56</v>
      </c>
      <c r="F29" s="10" t="s">
        <v>57</v>
      </c>
      <c r="G29" s="10" t="s">
        <v>48</v>
      </c>
      <c r="I29" s="11">
        <v>83498208.590000004</v>
      </c>
      <c r="J29" s="11">
        <v>167968989.96000001</v>
      </c>
    </row>
    <row r="30" spans="1:10" hidden="1" x14ac:dyDescent="0.25">
      <c r="A30" t="s">
        <v>128</v>
      </c>
      <c r="B30" t="s">
        <v>18</v>
      </c>
      <c r="C30" t="s">
        <v>129</v>
      </c>
      <c r="D30" t="s">
        <v>81</v>
      </c>
      <c r="E30" t="s">
        <v>82</v>
      </c>
      <c r="F30" t="s">
        <v>130</v>
      </c>
      <c r="G30" t="s">
        <v>23</v>
      </c>
      <c r="I30" s="8">
        <v>0</v>
      </c>
      <c r="J30" s="8">
        <v>3832176</v>
      </c>
    </row>
    <row r="31" spans="1:10" hidden="1" x14ac:dyDescent="0.25">
      <c r="A31" t="s">
        <v>128</v>
      </c>
      <c r="B31" t="s">
        <v>18</v>
      </c>
      <c r="C31" t="s">
        <v>129</v>
      </c>
      <c r="D31" t="s">
        <v>81</v>
      </c>
      <c r="E31" t="s">
        <v>82</v>
      </c>
      <c r="F31" t="s">
        <v>131</v>
      </c>
      <c r="G31" t="s">
        <v>25</v>
      </c>
      <c r="I31" s="8">
        <v>0</v>
      </c>
      <c r="J31" s="8">
        <v>3832176</v>
      </c>
    </row>
    <row r="32" spans="1:10" s="10" customFormat="1" x14ac:dyDescent="0.25">
      <c r="A32" s="10" t="s">
        <v>128</v>
      </c>
      <c r="B32" s="10" t="s">
        <v>18</v>
      </c>
      <c r="C32" s="10" t="s">
        <v>129</v>
      </c>
      <c r="D32" s="10" t="s">
        <v>81</v>
      </c>
      <c r="E32" s="10" t="s">
        <v>82</v>
      </c>
      <c r="F32" s="10" t="s">
        <v>131</v>
      </c>
      <c r="G32" s="10" t="s">
        <v>25</v>
      </c>
      <c r="I32" s="11">
        <v>0</v>
      </c>
      <c r="J32" s="11">
        <v>7664352</v>
      </c>
    </row>
    <row r="33" spans="1:10" hidden="1" x14ac:dyDescent="0.25">
      <c r="A33" t="s">
        <v>189</v>
      </c>
      <c r="B33" t="s">
        <v>18</v>
      </c>
      <c r="C33" t="s">
        <v>190</v>
      </c>
      <c r="D33" t="s">
        <v>75</v>
      </c>
      <c r="E33" t="s">
        <v>76</v>
      </c>
      <c r="F33" t="s">
        <v>191</v>
      </c>
      <c r="G33" t="s">
        <v>23</v>
      </c>
      <c r="I33" s="8">
        <v>0</v>
      </c>
      <c r="J33" s="8">
        <v>4140200</v>
      </c>
    </row>
    <row r="34" spans="1:10" hidden="1" x14ac:dyDescent="0.25">
      <c r="A34" t="s">
        <v>189</v>
      </c>
      <c r="B34" t="s">
        <v>18</v>
      </c>
      <c r="C34" t="s">
        <v>190</v>
      </c>
      <c r="D34" t="s">
        <v>81</v>
      </c>
      <c r="E34" t="s">
        <v>82</v>
      </c>
      <c r="F34" t="s">
        <v>192</v>
      </c>
      <c r="G34" t="s">
        <v>23</v>
      </c>
      <c r="I34" s="8">
        <v>0</v>
      </c>
      <c r="J34" s="8">
        <v>1360317</v>
      </c>
    </row>
    <row r="35" spans="1:10" hidden="1" x14ac:dyDescent="0.25">
      <c r="A35" t="s">
        <v>189</v>
      </c>
      <c r="B35" t="s">
        <v>18</v>
      </c>
      <c r="C35" t="s">
        <v>190</v>
      </c>
      <c r="D35" t="s">
        <v>81</v>
      </c>
      <c r="E35" t="s">
        <v>82</v>
      </c>
      <c r="F35" t="s">
        <v>193</v>
      </c>
      <c r="G35" t="s">
        <v>25</v>
      </c>
      <c r="I35" s="8">
        <v>0</v>
      </c>
      <c r="J35" s="8">
        <v>1360317</v>
      </c>
    </row>
    <row r="36" spans="1:10" s="10" customFormat="1" x14ac:dyDescent="0.25">
      <c r="A36" s="10" t="s">
        <v>189</v>
      </c>
      <c r="B36" s="10" t="s">
        <v>18</v>
      </c>
      <c r="C36" s="10" t="s">
        <v>190</v>
      </c>
      <c r="D36" s="10" t="s">
        <v>81</v>
      </c>
      <c r="E36" s="10" t="s">
        <v>82</v>
      </c>
      <c r="F36" s="10" t="s">
        <v>193</v>
      </c>
      <c r="G36" s="10" t="s">
        <v>25</v>
      </c>
      <c r="I36" s="11">
        <v>0</v>
      </c>
      <c r="J36" s="11">
        <v>6860834</v>
      </c>
    </row>
    <row r="37" spans="1:10" hidden="1" x14ac:dyDescent="0.25">
      <c r="A37" t="s">
        <v>100</v>
      </c>
      <c r="B37" t="s">
        <v>18</v>
      </c>
      <c r="C37" t="s">
        <v>101</v>
      </c>
      <c r="D37" t="s">
        <v>81</v>
      </c>
      <c r="E37" t="s">
        <v>82</v>
      </c>
      <c r="F37" t="s">
        <v>102</v>
      </c>
      <c r="G37" t="s">
        <v>23</v>
      </c>
      <c r="I37" s="8">
        <v>0</v>
      </c>
      <c r="J37" s="8">
        <v>685459</v>
      </c>
    </row>
    <row r="38" spans="1:10" hidden="1" x14ac:dyDescent="0.25">
      <c r="A38" t="s">
        <v>100</v>
      </c>
      <c r="B38" t="s">
        <v>18</v>
      </c>
      <c r="C38" t="s">
        <v>101</v>
      </c>
      <c r="D38" t="s">
        <v>81</v>
      </c>
      <c r="E38" t="s">
        <v>82</v>
      </c>
      <c r="F38" t="s">
        <v>103</v>
      </c>
      <c r="G38" t="s">
        <v>25</v>
      </c>
      <c r="I38" s="8">
        <v>0</v>
      </c>
      <c r="J38" s="8">
        <v>685459</v>
      </c>
    </row>
    <row r="39" spans="1:10" s="10" customFormat="1" x14ac:dyDescent="0.25">
      <c r="A39" s="10" t="s">
        <v>100</v>
      </c>
      <c r="B39" s="10" t="s">
        <v>18</v>
      </c>
      <c r="C39" s="10" t="s">
        <v>101</v>
      </c>
      <c r="D39" s="10" t="s">
        <v>81</v>
      </c>
      <c r="E39" s="10" t="s">
        <v>82</v>
      </c>
      <c r="F39" s="10" t="s">
        <v>103</v>
      </c>
      <c r="G39" s="10" t="s">
        <v>25</v>
      </c>
      <c r="I39" s="11">
        <v>0</v>
      </c>
      <c r="J39" s="11">
        <v>1370918</v>
      </c>
    </row>
    <row r="40" spans="1:10" s="10" customFormat="1" x14ac:dyDescent="0.25">
      <c r="A40" s="10" t="s">
        <v>180</v>
      </c>
      <c r="B40" s="10" t="s">
        <v>18</v>
      </c>
      <c r="C40" s="10" t="s">
        <v>181</v>
      </c>
      <c r="D40" s="10" t="s">
        <v>81</v>
      </c>
      <c r="E40" s="10" t="s">
        <v>82</v>
      </c>
      <c r="F40" s="10" t="s">
        <v>182</v>
      </c>
      <c r="G40" s="10" t="s">
        <v>23</v>
      </c>
      <c r="I40" s="11">
        <v>0</v>
      </c>
      <c r="J40" s="11">
        <v>1835904</v>
      </c>
    </row>
    <row r="41" spans="1:10" hidden="1" x14ac:dyDescent="0.25">
      <c r="A41" t="s">
        <v>59</v>
      </c>
      <c r="B41" t="s">
        <v>18</v>
      </c>
      <c r="C41" t="s">
        <v>60</v>
      </c>
      <c r="D41" t="s">
        <v>30</v>
      </c>
      <c r="E41" t="s">
        <v>31</v>
      </c>
      <c r="F41" t="s">
        <v>61</v>
      </c>
      <c r="G41" t="s">
        <v>23</v>
      </c>
      <c r="I41" s="8">
        <v>0</v>
      </c>
      <c r="J41" s="8">
        <v>3934620</v>
      </c>
    </row>
    <row r="42" spans="1:10" hidden="1" x14ac:dyDescent="0.25">
      <c r="A42" t="s">
        <v>59</v>
      </c>
      <c r="B42" t="s">
        <v>18</v>
      </c>
      <c r="C42" t="s">
        <v>60</v>
      </c>
      <c r="D42" t="s">
        <v>30</v>
      </c>
      <c r="E42" t="s">
        <v>31</v>
      </c>
      <c r="F42" t="s">
        <v>62</v>
      </c>
      <c r="G42" t="s">
        <v>23</v>
      </c>
      <c r="I42" s="8">
        <v>0</v>
      </c>
      <c r="J42" s="8">
        <v>3548727</v>
      </c>
    </row>
    <row r="43" spans="1:10" s="10" customFormat="1" x14ac:dyDescent="0.25">
      <c r="A43" s="10" t="s">
        <v>59</v>
      </c>
      <c r="B43" s="10" t="s">
        <v>18</v>
      </c>
      <c r="C43" s="10" t="s">
        <v>60</v>
      </c>
      <c r="D43" s="10" t="s">
        <v>30</v>
      </c>
      <c r="E43" s="10" t="s">
        <v>31</v>
      </c>
      <c r="F43" s="10" t="s">
        <v>62</v>
      </c>
      <c r="G43" s="10" t="s">
        <v>23</v>
      </c>
      <c r="I43" s="11">
        <v>0</v>
      </c>
      <c r="J43" s="11">
        <v>7483347</v>
      </c>
    </row>
    <row r="44" spans="1:10" hidden="1" x14ac:dyDescent="0.25">
      <c r="A44" t="s">
        <v>138</v>
      </c>
      <c r="B44" t="s">
        <v>18</v>
      </c>
      <c r="C44" t="s">
        <v>139</v>
      </c>
      <c r="D44" t="s">
        <v>81</v>
      </c>
      <c r="E44" t="s">
        <v>82</v>
      </c>
      <c r="F44" t="s">
        <v>140</v>
      </c>
      <c r="G44" t="s">
        <v>23</v>
      </c>
      <c r="I44" s="8">
        <v>0</v>
      </c>
      <c r="J44" s="8">
        <v>2100000</v>
      </c>
    </row>
    <row r="45" spans="1:10" hidden="1" x14ac:dyDescent="0.25">
      <c r="A45" t="s">
        <v>138</v>
      </c>
      <c r="B45" t="s">
        <v>18</v>
      </c>
      <c r="C45" t="s">
        <v>139</v>
      </c>
      <c r="D45" t="s">
        <v>81</v>
      </c>
      <c r="E45" t="s">
        <v>82</v>
      </c>
      <c r="F45" t="s">
        <v>141</v>
      </c>
      <c r="G45" t="s">
        <v>25</v>
      </c>
      <c r="I45" s="8">
        <v>0</v>
      </c>
      <c r="J45" s="8">
        <v>2100000</v>
      </c>
    </row>
    <row r="46" spans="1:10" s="10" customFormat="1" x14ac:dyDescent="0.25">
      <c r="A46" s="10" t="s">
        <v>138</v>
      </c>
      <c r="B46" s="10" t="s">
        <v>18</v>
      </c>
      <c r="C46" s="10" t="s">
        <v>139</v>
      </c>
      <c r="D46" s="10" t="s">
        <v>81</v>
      </c>
      <c r="E46" s="10" t="s">
        <v>82</v>
      </c>
      <c r="F46" s="10" t="s">
        <v>141</v>
      </c>
      <c r="G46" s="10" t="s">
        <v>25</v>
      </c>
      <c r="I46" s="11">
        <v>0</v>
      </c>
      <c r="J46" s="11">
        <v>4200000</v>
      </c>
    </row>
    <row r="47" spans="1:10" hidden="1" x14ac:dyDescent="0.25">
      <c r="A47" t="s">
        <v>133</v>
      </c>
      <c r="B47" t="s">
        <v>18</v>
      </c>
      <c r="C47" t="s">
        <v>134</v>
      </c>
      <c r="D47" t="s">
        <v>81</v>
      </c>
      <c r="E47" t="s">
        <v>82</v>
      </c>
      <c r="F47" t="s">
        <v>135</v>
      </c>
      <c r="G47" t="s">
        <v>23</v>
      </c>
      <c r="I47" s="8">
        <v>0</v>
      </c>
      <c r="J47" s="8">
        <v>945000</v>
      </c>
    </row>
    <row r="48" spans="1:10" hidden="1" x14ac:dyDescent="0.25">
      <c r="A48" t="s">
        <v>133</v>
      </c>
      <c r="B48" t="s">
        <v>18</v>
      </c>
      <c r="C48" t="s">
        <v>134</v>
      </c>
      <c r="D48" t="s">
        <v>81</v>
      </c>
      <c r="E48" t="s">
        <v>82</v>
      </c>
      <c r="F48" t="s">
        <v>136</v>
      </c>
      <c r="G48" t="s">
        <v>25</v>
      </c>
      <c r="I48" s="8">
        <v>0</v>
      </c>
      <c r="J48" s="8">
        <v>945000</v>
      </c>
    </row>
    <row r="49" spans="1:10" s="10" customFormat="1" x14ac:dyDescent="0.25">
      <c r="A49" s="10" t="s">
        <v>133</v>
      </c>
      <c r="B49" s="10" t="s">
        <v>18</v>
      </c>
      <c r="C49" s="10" t="s">
        <v>134</v>
      </c>
      <c r="D49" s="10" t="s">
        <v>81</v>
      </c>
      <c r="E49" s="10" t="s">
        <v>82</v>
      </c>
      <c r="F49" s="10" t="s">
        <v>136</v>
      </c>
      <c r="G49" s="10" t="s">
        <v>25</v>
      </c>
      <c r="I49" s="11">
        <v>0</v>
      </c>
      <c r="J49" s="11">
        <v>1890000</v>
      </c>
    </row>
    <row r="50" spans="1:10" hidden="1" x14ac:dyDescent="0.25">
      <c r="A50" t="s">
        <v>213</v>
      </c>
      <c r="B50" t="s">
        <v>18</v>
      </c>
      <c r="C50" t="s">
        <v>214</v>
      </c>
      <c r="D50" t="s">
        <v>81</v>
      </c>
      <c r="E50" t="s">
        <v>82</v>
      </c>
      <c r="F50" t="s">
        <v>215</v>
      </c>
      <c r="G50" t="s">
        <v>23</v>
      </c>
      <c r="I50" s="8">
        <v>0</v>
      </c>
      <c r="J50" s="8">
        <v>1151593</v>
      </c>
    </row>
    <row r="51" spans="1:10" hidden="1" x14ac:dyDescent="0.25">
      <c r="A51" t="s">
        <v>213</v>
      </c>
      <c r="B51" t="s">
        <v>18</v>
      </c>
      <c r="C51" t="s">
        <v>214</v>
      </c>
      <c r="D51" t="s">
        <v>81</v>
      </c>
      <c r="E51" t="s">
        <v>82</v>
      </c>
      <c r="F51" t="s">
        <v>216</v>
      </c>
      <c r="G51" t="s">
        <v>25</v>
      </c>
      <c r="I51" s="8">
        <v>0</v>
      </c>
      <c r="J51" s="8">
        <v>1151593</v>
      </c>
    </row>
    <row r="52" spans="1:10" s="10" customFormat="1" x14ac:dyDescent="0.25">
      <c r="A52" s="10" t="s">
        <v>213</v>
      </c>
      <c r="B52" s="10" t="s">
        <v>18</v>
      </c>
      <c r="C52" s="10" t="s">
        <v>214</v>
      </c>
      <c r="D52" s="10" t="s">
        <v>81</v>
      </c>
      <c r="E52" s="10" t="s">
        <v>82</v>
      </c>
      <c r="F52" s="10" t="s">
        <v>216</v>
      </c>
      <c r="G52" s="10" t="s">
        <v>25</v>
      </c>
      <c r="I52" s="11">
        <v>0</v>
      </c>
      <c r="J52" s="11">
        <v>2303186</v>
      </c>
    </row>
    <row r="53" spans="1:10" hidden="1" x14ac:dyDescent="0.25">
      <c r="A53" t="s">
        <v>176</v>
      </c>
      <c r="B53" t="s">
        <v>18</v>
      </c>
      <c r="C53" t="s">
        <v>177</v>
      </c>
      <c r="D53" t="s">
        <v>81</v>
      </c>
      <c r="E53" t="s">
        <v>82</v>
      </c>
      <c r="F53" t="s">
        <v>178</v>
      </c>
      <c r="G53" t="s">
        <v>25</v>
      </c>
      <c r="I53" s="8">
        <v>0</v>
      </c>
      <c r="J53" s="8">
        <v>2851570</v>
      </c>
    </row>
    <row r="54" spans="1:10" hidden="1" x14ac:dyDescent="0.25">
      <c r="A54" t="s">
        <v>39</v>
      </c>
      <c r="B54" t="s">
        <v>18</v>
      </c>
      <c r="C54" t="s">
        <v>40</v>
      </c>
      <c r="D54" t="s">
        <v>20</v>
      </c>
      <c r="E54" t="s">
        <v>21</v>
      </c>
      <c r="F54" t="s">
        <v>41</v>
      </c>
      <c r="G54" t="s">
        <v>23</v>
      </c>
      <c r="I54" s="8">
        <v>0</v>
      </c>
      <c r="J54" s="8">
        <v>2167975.62</v>
      </c>
    </row>
    <row r="55" spans="1:10" hidden="1" x14ac:dyDescent="0.25">
      <c r="A55" t="s">
        <v>39</v>
      </c>
      <c r="B55" t="s">
        <v>18</v>
      </c>
      <c r="C55" t="s">
        <v>40</v>
      </c>
      <c r="D55" t="s">
        <v>20</v>
      </c>
      <c r="E55" t="s">
        <v>21</v>
      </c>
      <c r="F55" t="s">
        <v>42</v>
      </c>
      <c r="G55" t="s">
        <v>25</v>
      </c>
      <c r="I55" s="8">
        <v>0</v>
      </c>
      <c r="J55" s="8">
        <v>2183188.73</v>
      </c>
    </row>
    <row r="56" spans="1:10" s="10" customFormat="1" x14ac:dyDescent="0.25">
      <c r="A56" s="10" t="s">
        <v>39</v>
      </c>
      <c r="B56" s="10" t="s">
        <v>18</v>
      </c>
      <c r="C56" s="10" t="s">
        <v>40</v>
      </c>
      <c r="D56" s="10" t="s">
        <v>20</v>
      </c>
      <c r="E56" s="10" t="s">
        <v>21</v>
      </c>
      <c r="F56" s="10" t="s">
        <v>42</v>
      </c>
      <c r="G56" s="10" t="s">
        <v>25</v>
      </c>
      <c r="I56" s="11">
        <v>0</v>
      </c>
      <c r="J56" s="11">
        <v>7202734.3499999996</v>
      </c>
    </row>
    <row r="57" spans="1:10" hidden="1" x14ac:dyDescent="0.25">
      <c r="A57" t="s">
        <v>94</v>
      </c>
      <c r="B57" t="s">
        <v>18</v>
      </c>
      <c r="C57" t="s">
        <v>95</v>
      </c>
      <c r="D57" t="s">
        <v>75</v>
      </c>
      <c r="E57" t="s">
        <v>76</v>
      </c>
      <c r="F57" t="s">
        <v>96</v>
      </c>
      <c r="G57" t="s">
        <v>48</v>
      </c>
      <c r="I57" s="8">
        <v>0</v>
      </c>
      <c r="J57" s="8">
        <v>9492405</v>
      </c>
    </row>
    <row r="58" spans="1:10" hidden="1" x14ac:dyDescent="0.25">
      <c r="A58" t="s">
        <v>94</v>
      </c>
      <c r="B58" t="s">
        <v>18</v>
      </c>
      <c r="C58" t="s">
        <v>95</v>
      </c>
      <c r="D58" t="s">
        <v>75</v>
      </c>
      <c r="E58" t="s">
        <v>76</v>
      </c>
      <c r="F58" t="s">
        <v>97</v>
      </c>
      <c r="G58" t="s">
        <v>48</v>
      </c>
      <c r="I58" s="8">
        <v>0</v>
      </c>
      <c r="J58" s="8">
        <v>18902450</v>
      </c>
    </row>
    <row r="59" spans="1:10" hidden="1" x14ac:dyDescent="0.25">
      <c r="A59" t="s">
        <v>94</v>
      </c>
      <c r="B59" t="s">
        <v>18</v>
      </c>
      <c r="C59" t="s">
        <v>95</v>
      </c>
      <c r="D59" t="s">
        <v>75</v>
      </c>
      <c r="E59" t="s">
        <v>76</v>
      </c>
      <c r="F59" t="s">
        <v>98</v>
      </c>
      <c r="G59" t="s">
        <v>48</v>
      </c>
      <c r="I59" s="8">
        <v>0</v>
      </c>
      <c r="J59" s="8">
        <v>25573968</v>
      </c>
    </row>
    <row r="60" spans="1:10" hidden="1" x14ac:dyDescent="0.25">
      <c r="A60" t="s">
        <v>156</v>
      </c>
      <c r="B60" t="s">
        <v>18</v>
      </c>
      <c r="C60" t="s">
        <v>157</v>
      </c>
      <c r="D60" t="s">
        <v>81</v>
      </c>
      <c r="E60" t="s">
        <v>82</v>
      </c>
      <c r="F60" t="s">
        <v>158</v>
      </c>
      <c r="G60" t="s">
        <v>23</v>
      </c>
      <c r="I60" s="8">
        <v>0</v>
      </c>
      <c r="J60" s="8">
        <v>1112580</v>
      </c>
    </row>
    <row r="61" spans="1:10" hidden="1" x14ac:dyDescent="0.25">
      <c r="A61" t="s">
        <v>156</v>
      </c>
      <c r="B61" t="s">
        <v>18</v>
      </c>
      <c r="C61" t="s">
        <v>157</v>
      </c>
      <c r="D61" t="s">
        <v>81</v>
      </c>
      <c r="E61" t="s">
        <v>82</v>
      </c>
      <c r="F61" t="s">
        <v>159</v>
      </c>
      <c r="G61" t="s">
        <v>25</v>
      </c>
      <c r="I61" s="8">
        <v>0</v>
      </c>
      <c r="J61" s="8">
        <v>1112580</v>
      </c>
    </row>
    <row r="62" spans="1:10" s="10" customFormat="1" x14ac:dyDescent="0.25">
      <c r="A62" s="10" t="s">
        <v>156</v>
      </c>
      <c r="B62" s="10" t="s">
        <v>18</v>
      </c>
      <c r="C62" s="10" t="s">
        <v>157</v>
      </c>
      <c r="D62" s="10" t="s">
        <v>81</v>
      </c>
      <c r="E62" s="10" t="s">
        <v>82</v>
      </c>
      <c r="F62" s="10" t="s">
        <v>159</v>
      </c>
      <c r="G62" s="10" t="s">
        <v>25</v>
      </c>
      <c r="I62" s="11">
        <v>0</v>
      </c>
      <c r="J62" s="11">
        <v>56193983</v>
      </c>
    </row>
    <row r="63" spans="1:10" s="10" customFormat="1" x14ac:dyDescent="0.25">
      <c r="A63" s="10" t="s">
        <v>28</v>
      </c>
      <c r="B63" s="10" t="s">
        <v>18</v>
      </c>
      <c r="C63" s="10" t="s">
        <v>29</v>
      </c>
      <c r="D63" s="10" t="s">
        <v>30</v>
      </c>
      <c r="E63" s="10" t="s">
        <v>31</v>
      </c>
      <c r="F63" s="10" t="s">
        <v>32</v>
      </c>
      <c r="G63" s="10" t="s">
        <v>23</v>
      </c>
      <c r="I63" s="11">
        <v>0</v>
      </c>
      <c r="J63" s="11">
        <v>11472300</v>
      </c>
    </row>
    <row r="64" spans="1:10" hidden="1" x14ac:dyDescent="0.25">
      <c r="A64" t="s">
        <v>64</v>
      </c>
      <c r="B64" t="s">
        <v>18</v>
      </c>
      <c r="C64" t="s">
        <v>65</v>
      </c>
      <c r="D64" t="s">
        <v>30</v>
      </c>
      <c r="E64" t="s">
        <v>31</v>
      </c>
      <c r="F64" t="s">
        <v>66</v>
      </c>
      <c r="G64" t="s">
        <v>23</v>
      </c>
      <c r="I64" s="8">
        <v>0</v>
      </c>
      <c r="J64" s="8">
        <v>5901930</v>
      </c>
    </row>
    <row r="65" spans="1:10" hidden="1" x14ac:dyDescent="0.25">
      <c r="A65" t="s">
        <v>64</v>
      </c>
      <c r="B65" t="s">
        <v>18</v>
      </c>
      <c r="C65" t="s">
        <v>65</v>
      </c>
      <c r="D65" t="s">
        <v>30</v>
      </c>
      <c r="E65" t="s">
        <v>31</v>
      </c>
      <c r="F65" t="s">
        <v>67</v>
      </c>
      <c r="G65" t="s">
        <v>48</v>
      </c>
      <c r="I65" s="8">
        <v>0</v>
      </c>
      <c r="J65" s="8">
        <v>31552210.16</v>
      </c>
    </row>
    <row r="66" spans="1:10" hidden="1" x14ac:dyDescent="0.25">
      <c r="A66" t="s">
        <v>64</v>
      </c>
      <c r="B66" t="s">
        <v>18</v>
      </c>
      <c r="C66" t="s">
        <v>65</v>
      </c>
      <c r="D66" t="s">
        <v>20</v>
      </c>
      <c r="E66" t="s">
        <v>21</v>
      </c>
      <c r="F66" t="s">
        <v>68</v>
      </c>
      <c r="G66" t="s">
        <v>23</v>
      </c>
      <c r="I66" s="8">
        <v>0</v>
      </c>
      <c r="J66" s="8">
        <v>14164632</v>
      </c>
    </row>
    <row r="67" spans="1:10" hidden="1" x14ac:dyDescent="0.25">
      <c r="A67" t="s">
        <v>64</v>
      </c>
      <c r="B67" t="s">
        <v>18</v>
      </c>
      <c r="C67" t="s">
        <v>65</v>
      </c>
      <c r="D67" t="s">
        <v>20</v>
      </c>
      <c r="E67" t="s">
        <v>21</v>
      </c>
      <c r="F67" t="s">
        <v>69</v>
      </c>
      <c r="G67" t="s">
        <v>23</v>
      </c>
      <c r="I67" s="8">
        <v>0</v>
      </c>
      <c r="J67" s="8">
        <v>22663411.199999999</v>
      </c>
    </row>
    <row r="68" spans="1:10" hidden="1" x14ac:dyDescent="0.25">
      <c r="A68" t="s">
        <v>64</v>
      </c>
      <c r="B68" t="s">
        <v>18</v>
      </c>
      <c r="C68" t="s">
        <v>65</v>
      </c>
      <c r="D68" t="s">
        <v>20</v>
      </c>
      <c r="E68" t="s">
        <v>21</v>
      </c>
      <c r="F68" t="s">
        <v>70</v>
      </c>
      <c r="G68" t="s">
        <v>25</v>
      </c>
      <c r="I68" s="8">
        <v>0</v>
      </c>
      <c r="J68" s="8">
        <v>14264028</v>
      </c>
    </row>
    <row r="69" spans="1:10" hidden="1" x14ac:dyDescent="0.25">
      <c r="A69" t="s">
        <v>64</v>
      </c>
      <c r="B69" t="s">
        <v>18</v>
      </c>
      <c r="C69" t="s">
        <v>65</v>
      </c>
      <c r="D69" t="s">
        <v>20</v>
      </c>
      <c r="E69" t="s">
        <v>21</v>
      </c>
      <c r="F69" t="s">
        <v>67</v>
      </c>
      <c r="G69" t="s">
        <v>48</v>
      </c>
      <c r="I69" s="8">
        <v>0</v>
      </c>
      <c r="J69" s="8">
        <v>3524949</v>
      </c>
    </row>
    <row r="70" spans="1:10" hidden="1" x14ac:dyDescent="0.25">
      <c r="A70" t="s">
        <v>105</v>
      </c>
      <c r="B70" t="s">
        <v>18</v>
      </c>
      <c r="C70" t="s">
        <v>106</v>
      </c>
      <c r="D70" t="s">
        <v>81</v>
      </c>
      <c r="E70" t="s">
        <v>82</v>
      </c>
      <c r="F70" t="s">
        <v>107</v>
      </c>
      <c r="G70" t="s">
        <v>23</v>
      </c>
      <c r="I70" s="8">
        <v>0</v>
      </c>
      <c r="J70" s="8">
        <v>1331795</v>
      </c>
    </row>
    <row r="71" spans="1:10" hidden="1" x14ac:dyDescent="0.25">
      <c r="A71" t="s">
        <v>105</v>
      </c>
      <c r="B71" t="s">
        <v>18</v>
      </c>
      <c r="C71" t="s">
        <v>106</v>
      </c>
      <c r="D71" t="s">
        <v>81</v>
      </c>
      <c r="E71" t="s">
        <v>82</v>
      </c>
      <c r="F71" t="s">
        <v>108</v>
      </c>
      <c r="G71" t="s">
        <v>25</v>
      </c>
      <c r="I71" s="8">
        <v>0</v>
      </c>
      <c r="J71" s="8">
        <v>1331795</v>
      </c>
    </row>
    <row r="72" spans="1:10" hidden="1" x14ac:dyDescent="0.25">
      <c r="A72" t="s">
        <v>244</v>
      </c>
      <c r="B72" t="s">
        <v>18</v>
      </c>
      <c r="C72" t="s">
        <v>245</v>
      </c>
      <c r="D72" t="s">
        <v>81</v>
      </c>
      <c r="E72" t="s">
        <v>82</v>
      </c>
      <c r="F72" t="s">
        <v>246</v>
      </c>
      <c r="G72" t="s">
        <v>23</v>
      </c>
      <c r="I72" s="8">
        <v>0</v>
      </c>
      <c r="J72" s="8">
        <v>548378</v>
      </c>
    </row>
    <row r="73" spans="1:10" hidden="1" x14ac:dyDescent="0.25">
      <c r="A73" t="s">
        <v>244</v>
      </c>
      <c r="B73" t="s">
        <v>18</v>
      </c>
      <c r="C73" t="s">
        <v>245</v>
      </c>
      <c r="D73" t="s">
        <v>81</v>
      </c>
      <c r="E73" t="s">
        <v>82</v>
      </c>
      <c r="F73" t="s">
        <v>247</v>
      </c>
      <c r="G73" t="s">
        <v>25</v>
      </c>
      <c r="I73" s="8">
        <v>0</v>
      </c>
      <c r="J73" s="8">
        <v>548378</v>
      </c>
    </row>
    <row r="74" spans="1:10" hidden="1" x14ac:dyDescent="0.25">
      <c r="A74" t="s">
        <v>240</v>
      </c>
      <c r="B74" t="s">
        <v>18</v>
      </c>
      <c r="C74" t="s">
        <v>241</v>
      </c>
      <c r="D74" t="s">
        <v>81</v>
      </c>
      <c r="E74" t="s">
        <v>82</v>
      </c>
      <c r="F74" t="s">
        <v>242</v>
      </c>
      <c r="G74" t="s">
        <v>25</v>
      </c>
      <c r="I74" s="8">
        <v>0</v>
      </c>
      <c r="J74" s="8">
        <v>2100000</v>
      </c>
    </row>
    <row r="75" spans="1:10" hidden="1" x14ac:dyDescent="0.25">
      <c r="A75" t="s">
        <v>166</v>
      </c>
      <c r="B75" t="s">
        <v>18</v>
      </c>
      <c r="C75" t="s">
        <v>167</v>
      </c>
      <c r="D75" t="s">
        <v>81</v>
      </c>
      <c r="E75" t="s">
        <v>82</v>
      </c>
      <c r="F75" t="s">
        <v>168</v>
      </c>
      <c r="G75" t="s">
        <v>25</v>
      </c>
      <c r="I75" s="8">
        <v>0</v>
      </c>
      <c r="J75" s="8">
        <v>525000</v>
      </c>
    </row>
    <row r="76" spans="1:10" hidden="1" x14ac:dyDescent="0.25">
      <c r="A76" t="s">
        <v>166</v>
      </c>
      <c r="B76" t="s">
        <v>18</v>
      </c>
      <c r="C76" t="s">
        <v>167</v>
      </c>
      <c r="D76" t="s">
        <v>81</v>
      </c>
      <c r="E76" t="s">
        <v>82</v>
      </c>
      <c r="F76" t="s">
        <v>169</v>
      </c>
      <c r="G76" t="s">
        <v>48</v>
      </c>
      <c r="I76" s="8">
        <v>0</v>
      </c>
      <c r="J76" s="8">
        <v>152992</v>
      </c>
    </row>
    <row r="77" spans="1:10" hidden="1" x14ac:dyDescent="0.25">
      <c r="A77" t="s">
        <v>171</v>
      </c>
      <c r="B77" t="s">
        <v>18</v>
      </c>
      <c r="C77" t="s">
        <v>172</v>
      </c>
      <c r="D77" t="s">
        <v>81</v>
      </c>
      <c r="E77" t="s">
        <v>82</v>
      </c>
      <c r="F77" t="s">
        <v>173</v>
      </c>
      <c r="G77" t="s">
        <v>23</v>
      </c>
      <c r="I77" s="8">
        <v>0</v>
      </c>
      <c r="J77" s="8">
        <v>525000</v>
      </c>
    </row>
    <row r="78" spans="1:10" hidden="1" x14ac:dyDescent="0.25">
      <c r="A78" t="s">
        <v>171</v>
      </c>
      <c r="B78" t="s">
        <v>18</v>
      </c>
      <c r="C78" t="s">
        <v>172</v>
      </c>
      <c r="D78" t="s">
        <v>81</v>
      </c>
      <c r="E78" t="s">
        <v>82</v>
      </c>
      <c r="F78" t="s">
        <v>174</v>
      </c>
      <c r="G78" t="s">
        <v>23</v>
      </c>
      <c r="I78" s="8">
        <v>0</v>
      </c>
      <c r="J78" s="8">
        <v>140000</v>
      </c>
    </row>
    <row r="79" spans="1:10" hidden="1" x14ac:dyDescent="0.25">
      <c r="A79" t="s">
        <v>121</v>
      </c>
      <c r="B79" t="s">
        <v>18</v>
      </c>
      <c r="C79" t="s">
        <v>122</v>
      </c>
      <c r="D79" t="s">
        <v>81</v>
      </c>
      <c r="E79" t="s">
        <v>82</v>
      </c>
      <c r="F79" t="s">
        <v>123</v>
      </c>
      <c r="G79" t="s">
        <v>23</v>
      </c>
      <c r="I79" s="8">
        <v>0</v>
      </c>
      <c r="J79" s="8">
        <v>1057612</v>
      </c>
    </row>
    <row r="80" spans="1:10" hidden="1" x14ac:dyDescent="0.25">
      <c r="A80" t="s">
        <v>121</v>
      </c>
      <c r="B80" t="s">
        <v>18</v>
      </c>
      <c r="C80" t="s">
        <v>122</v>
      </c>
      <c r="D80" t="s">
        <v>81</v>
      </c>
      <c r="E80" t="s">
        <v>82</v>
      </c>
      <c r="F80" t="s">
        <v>124</v>
      </c>
      <c r="G80" t="s">
        <v>23</v>
      </c>
      <c r="I80" s="8">
        <v>0</v>
      </c>
      <c r="J80" s="8">
        <v>140000</v>
      </c>
    </row>
    <row r="81" spans="1:10" hidden="1" x14ac:dyDescent="0.25">
      <c r="A81" t="s">
        <v>121</v>
      </c>
      <c r="B81" t="s">
        <v>18</v>
      </c>
      <c r="C81" t="s">
        <v>122</v>
      </c>
      <c r="D81" t="s">
        <v>81</v>
      </c>
      <c r="E81" t="s">
        <v>82</v>
      </c>
      <c r="F81" t="s">
        <v>125</v>
      </c>
      <c r="G81" t="s">
        <v>25</v>
      </c>
      <c r="I81" s="8">
        <v>0</v>
      </c>
      <c r="J81" s="8">
        <v>1057612</v>
      </c>
    </row>
    <row r="82" spans="1:10" hidden="1" x14ac:dyDescent="0.25">
      <c r="A82" t="s">
        <v>121</v>
      </c>
      <c r="B82" t="s">
        <v>18</v>
      </c>
      <c r="C82" t="s">
        <v>122</v>
      </c>
      <c r="D82" t="s">
        <v>81</v>
      </c>
      <c r="E82" t="s">
        <v>82</v>
      </c>
      <c r="F82" t="s">
        <v>126</v>
      </c>
      <c r="G82" t="s">
        <v>48</v>
      </c>
      <c r="I82" s="8">
        <v>0</v>
      </c>
      <c r="J82" s="8">
        <v>152992</v>
      </c>
    </row>
    <row r="83" spans="1:10" hidden="1" x14ac:dyDescent="0.25">
      <c r="A83" t="s">
        <v>17</v>
      </c>
      <c r="B83" t="s">
        <v>18</v>
      </c>
      <c r="C83" t="s">
        <v>19</v>
      </c>
      <c r="D83" t="s">
        <v>20</v>
      </c>
      <c r="E83" t="s">
        <v>21</v>
      </c>
      <c r="F83" t="s">
        <v>22</v>
      </c>
      <c r="G83" t="s">
        <v>23</v>
      </c>
      <c r="I83" s="8">
        <v>0</v>
      </c>
      <c r="J83" s="8">
        <v>1735167.42</v>
      </c>
    </row>
    <row r="84" spans="1:10" ht="13.5" hidden="1" customHeight="1" x14ac:dyDescent="0.25">
      <c r="A84" t="s">
        <v>17</v>
      </c>
      <c r="B84" t="s">
        <v>18</v>
      </c>
      <c r="C84" t="s">
        <v>19</v>
      </c>
      <c r="D84" t="s">
        <v>20</v>
      </c>
      <c r="E84" t="s">
        <v>21</v>
      </c>
      <c r="F84" t="s">
        <v>24</v>
      </c>
      <c r="G84" t="s">
        <v>25</v>
      </c>
      <c r="I84" s="8">
        <v>0</v>
      </c>
      <c r="J84" s="8">
        <v>1747343.43</v>
      </c>
    </row>
    <row r="85" spans="1:10" s="10" customFormat="1" ht="13.5" customHeight="1" x14ac:dyDescent="0.25">
      <c r="A85" s="10" t="s">
        <v>17</v>
      </c>
      <c r="B85" s="10" t="s">
        <v>18</v>
      </c>
      <c r="C85" s="10" t="s">
        <v>19</v>
      </c>
      <c r="D85" s="10" t="s">
        <v>20</v>
      </c>
      <c r="E85" s="10" t="s">
        <v>21</v>
      </c>
      <c r="F85" s="10" t="s">
        <v>24</v>
      </c>
      <c r="G85" s="10" t="s">
        <v>25</v>
      </c>
      <c r="I85" s="11">
        <v>0</v>
      </c>
      <c r="J85" s="11">
        <v>105165225.21000001</v>
      </c>
    </row>
    <row r="86" spans="1:10" s="10" customFormat="1" ht="14.25" customHeight="1" x14ac:dyDescent="0.25">
      <c r="A86" s="10" t="s">
        <v>227</v>
      </c>
      <c r="B86" s="10" t="s">
        <v>18</v>
      </c>
      <c r="C86" s="10" t="s">
        <v>228</v>
      </c>
      <c r="D86" s="10" t="s">
        <v>75</v>
      </c>
      <c r="E86" s="10" t="s">
        <v>76</v>
      </c>
      <c r="F86" s="10" t="s">
        <v>229</v>
      </c>
      <c r="G86" s="10" t="s">
        <v>48</v>
      </c>
      <c r="I86" s="11">
        <v>0</v>
      </c>
      <c r="J86" s="11">
        <v>4140200</v>
      </c>
    </row>
    <row r="87" spans="1:10" s="10" customFormat="1" x14ac:dyDescent="0.25">
      <c r="A87" s="10" t="s">
        <v>200</v>
      </c>
      <c r="B87" s="10" t="s">
        <v>18</v>
      </c>
      <c r="C87" s="10" t="s">
        <v>201</v>
      </c>
      <c r="D87" s="10" t="s">
        <v>75</v>
      </c>
      <c r="E87" s="10" t="s">
        <v>76</v>
      </c>
      <c r="F87" s="10" t="s">
        <v>202</v>
      </c>
      <c r="G87" s="10" t="s">
        <v>23</v>
      </c>
      <c r="I87" s="11">
        <v>0</v>
      </c>
      <c r="J87" s="11">
        <v>4140200</v>
      </c>
    </row>
    <row r="88" spans="1:10" s="10" customFormat="1" x14ac:dyDescent="0.25">
      <c r="A88" s="10" t="s">
        <v>236</v>
      </c>
      <c r="B88" s="10" t="s">
        <v>18</v>
      </c>
      <c r="C88" s="10" t="s">
        <v>237</v>
      </c>
      <c r="D88" s="10" t="s">
        <v>81</v>
      </c>
      <c r="E88" s="10" t="s">
        <v>82</v>
      </c>
      <c r="F88" s="10" t="s">
        <v>238</v>
      </c>
      <c r="G88" s="10" t="s">
        <v>48</v>
      </c>
      <c r="I88" s="11">
        <v>0</v>
      </c>
      <c r="J88" s="11">
        <v>4131658</v>
      </c>
    </row>
    <row r="89" spans="1:10" hidden="1" x14ac:dyDescent="0.25">
      <c r="A89" t="s">
        <v>34</v>
      </c>
      <c r="B89" t="s">
        <v>18</v>
      </c>
      <c r="C89" t="s">
        <v>35</v>
      </c>
      <c r="D89" t="s">
        <v>20</v>
      </c>
      <c r="E89" t="s">
        <v>21</v>
      </c>
      <c r="F89" t="s">
        <v>36</v>
      </c>
      <c r="G89" t="s">
        <v>37</v>
      </c>
      <c r="I89" s="8">
        <v>0</v>
      </c>
      <c r="J89" s="8">
        <v>26703997.440000001</v>
      </c>
    </row>
    <row r="90" spans="1:10" hidden="1" x14ac:dyDescent="0.25">
      <c r="A90" t="s">
        <v>151</v>
      </c>
      <c r="B90" t="s">
        <v>18</v>
      </c>
      <c r="C90" t="s">
        <v>152</v>
      </c>
      <c r="D90" t="s">
        <v>81</v>
      </c>
      <c r="E90" t="s">
        <v>82</v>
      </c>
      <c r="F90" t="s">
        <v>153</v>
      </c>
      <c r="G90" t="s">
        <v>23</v>
      </c>
      <c r="I90" s="8">
        <v>0</v>
      </c>
      <c r="J90" s="8">
        <v>1090960</v>
      </c>
    </row>
    <row r="91" spans="1:10" hidden="1" x14ac:dyDescent="0.25">
      <c r="A91" t="s">
        <v>151</v>
      </c>
      <c r="B91" t="s">
        <v>18</v>
      </c>
      <c r="C91" t="s">
        <v>152</v>
      </c>
      <c r="D91" t="s">
        <v>81</v>
      </c>
      <c r="E91" t="s">
        <v>82</v>
      </c>
      <c r="F91" t="s">
        <v>154</v>
      </c>
      <c r="G91" t="s">
        <v>25</v>
      </c>
      <c r="I91" s="8">
        <v>0</v>
      </c>
      <c r="J91" s="8">
        <v>1090960</v>
      </c>
    </row>
    <row r="92" spans="1:10" hidden="1" x14ac:dyDescent="0.25">
      <c r="A92" t="s">
        <v>253</v>
      </c>
      <c r="B92" t="s">
        <v>18</v>
      </c>
      <c r="C92" t="s">
        <v>254</v>
      </c>
      <c r="D92" t="s">
        <v>55</v>
      </c>
      <c r="E92" t="s">
        <v>56</v>
      </c>
      <c r="F92" t="s">
        <v>255</v>
      </c>
      <c r="G92" t="s">
        <v>37</v>
      </c>
      <c r="I92" s="8">
        <v>26703997.440000001</v>
      </c>
      <c r="J92" s="8">
        <v>0</v>
      </c>
    </row>
    <row r="93" spans="1:10" hidden="1" x14ac:dyDescent="0.25">
      <c r="A93" t="s">
        <v>253</v>
      </c>
      <c r="B93" t="s">
        <v>18</v>
      </c>
      <c r="C93" t="s">
        <v>254</v>
      </c>
      <c r="D93" t="s">
        <v>20</v>
      </c>
      <c r="E93" t="s">
        <v>21</v>
      </c>
      <c r="F93" t="s">
        <v>256</v>
      </c>
      <c r="G93" t="s">
        <v>23</v>
      </c>
      <c r="I93" s="8">
        <v>0</v>
      </c>
      <c r="J93" s="8">
        <v>11803860</v>
      </c>
    </row>
    <row r="94" spans="1:10" hidden="1" x14ac:dyDescent="0.25">
      <c r="A94" t="s">
        <v>253</v>
      </c>
      <c r="B94" t="s">
        <v>18</v>
      </c>
      <c r="C94" t="s">
        <v>254</v>
      </c>
      <c r="D94" t="s">
        <v>20</v>
      </c>
      <c r="E94" t="s">
        <v>21</v>
      </c>
      <c r="F94" t="s">
        <v>257</v>
      </c>
      <c r="G94" t="s">
        <v>23</v>
      </c>
      <c r="I94" s="8">
        <v>0</v>
      </c>
      <c r="J94" s="8">
        <v>7082316</v>
      </c>
    </row>
    <row r="95" spans="1:10" hidden="1" x14ac:dyDescent="0.25">
      <c r="A95" t="s">
        <v>253</v>
      </c>
      <c r="B95" t="s">
        <v>18</v>
      </c>
      <c r="C95" t="s">
        <v>254</v>
      </c>
      <c r="D95" t="s">
        <v>20</v>
      </c>
      <c r="E95" t="s">
        <v>21</v>
      </c>
      <c r="F95" t="s">
        <v>258</v>
      </c>
      <c r="G95" t="s">
        <v>23</v>
      </c>
      <c r="I95" s="8">
        <v>0</v>
      </c>
      <c r="J95" s="8">
        <v>2065675.5</v>
      </c>
    </row>
    <row r="96" spans="1:10" hidden="1" x14ac:dyDescent="0.25">
      <c r="A96" t="s">
        <v>253</v>
      </c>
      <c r="B96" t="s">
        <v>18</v>
      </c>
      <c r="C96" t="s">
        <v>254</v>
      </c>
      <c r="D96" t="s">
        <v>20</v>
      </c>
      <c r="E96" t="s">
        <v>21</v>
      </c>
      <c r="F96" t="s">
        <v>259</v>
      </c>
      <c r="G96" t="s">
        <v>25</v>
      </c>
      <c r="I96" s="8">
        <v>0</v>
      </c>
      <c r="J96" s="8">
        <v>11886690</v>
      </c>
    </row>
    <row r="97" spans="1:10" hidden="1" x14ac:dyDescent="0.25">
      <c r="A97" t="s">
        <v>253</v>
      </c>
      <c r="B97" t="s">
        <v>18</v>
      </c>
      <c r="C97" t="s">
        <v>254</v>
      </c>
      <c r="D97" t="s">
        <v>20</v>
      </c>
      <c r="E97" t="s">
        <v>21</v>
      </c>
      <c r="F97" t="s">
        <v>260</v>
      </c>
      <c r="G97" t="s">
        <v>25</v>
      </c>
      <c r="I97" s="8">
        <v>0</v>
      </c>
      <c r="J97" s="8">
        <v>7132014</v>
      </c>
    </row>
    <row r="98" spans="1:10" hidden="1" x14ac:dyDescent="0.25">
      <c r="A98" t="s">
        <v>253</v>
      </c>
      <c r="B98" t="s">
        <v>18</v>
      </c>
      <c r="C98" t="s">
        <v>254</v>
      </c>
      <c r="D98" t="s">
        <v>20</v>
      </c>
      <c r="E98" t="s">
        <v>21</v>
      </c>
      <c r="F98" t="s">
        <v>261</v>
      </c>
      <c r="G98" t="s">
        <v>25</v>
      </c>
      <c r="I98" s="8">
        <v>0</v>
      </c>
      <c r="J98" s="8">
        <v>2080170.75</v>
      </c>
    </row>
    <row r="99" spans="1:10" hidden="1" x14ac:dyDescent="0.25">
      <c r="A99" t="s">
        <v>253</v>
      </c>
      <c r="B99" t="s">
        <v>18</v>
      </c>
      <c r="C99" t="s">
        <v>254</v>
      </c>
      <c r="D99" t="s">
        <v>20</v>
      </c>
      <c r="E99" t="s">
        <v>21</v>
      </c>
      <c r="F99" t="s">
        <v>262</v>
      </c>
      <c r="G99" t="s">
        <v>25</v>
      </c>
      <c r="I99" s="8">
        <v>0</v>
      </c>
      <c r="J99" s="8">
        <v>27006559.68</v>
      </c>
    </row>
    <row r="100" spans="1:10" s="10" customFormat="1" x14ac:dyDescent="0.25">
      <c r="A100" s="10" t="s">
        <v>253</v>
      </c>
      <c r="B100" s="10" t="s">
        <v>18</v>
      </c>
      <c r="C100" s="10" t="s">
        <v>254</v>
      </c>
      <c r="D100" s="10" t="s">
        <v>20</v>
      </c>
      <c r="E100" s="10" t="s">
        <v>21</v>
      </c>
      <c r="F100" s="10" t="s">
        <v>262</v>
      </c>
      <c r="G100" s="10" t="s">
        <v>25</v>
      </c>
      <c r="I100" s="11">
        <v>26703997.440000001</v>
      </c>
      <c r="J100" s="11">
        <v>97943203.370000005</v>
      </c>
    </row>
    <row r="101" spans="1:10" hidden="1" x14ac:dyDescent="0.25">
      <c r="A101" t="s">
        <v>73</v>
      </c>
      <c r="B101" t="s">
        <v>18</v>
      </c>
      <c r="C101" t="s">
        <v>74</v>
      </c>
      <c r="D101" t="s">
        <v>75</v>
      </c>
      <c r="E101" t="s">
        <v>76</v>
      </c>
      <c r="F101" t="s">
        <v>77</v>
      </c>
      <c r="G101" t="s">
        <v>23</v>
      </c>
      <c r="I101" s="8">
        <v>0</v>
      </c>
      <c r="J101" s="8">
        <v>2000000</v>
      </c>
    </row>
    <row r="102" spans="1:10" hidden="1" x14ac:dyDescent="0.25">
      <c r="A102" t="s">
        <v>73</v>
      </c>
      <c r="B102" t="s">
        <v>18</v>
      </c>
      <c r="C102" t="s">
        <v>74</v>
      </c>
      <c r="D102" t="s">
        <v>75</v>
      </c>
      <c r="E102" t="s">
        <v>76</v>
      </c>
      <c r="F102" t="s">
        <v>78</v>
      </c>
      <c r="G102" t="s">
        <v>23</v>
      </c>
      <c r="I102" s="8">
        <v>0</v>
      </c>
      <c r="J102" s="8">
        <v>15814500</v>
      </c>
    </row>
    <row r="103" spans="1:10" hidden="1" x14ac:dyDescent="0.25">
      <c r="A103" t="s">
        <v>73</v>
      </c>
      <c r="B103" t="s">
        <v>18</v>
      </c>
      <c r="C103" t="s">
        <v>74</v>
      </c>
      <c r="D103" t="s">
        <v>75</v>
      </c>
      <c r="E103" t="s">
        <v>76</v>
      </c>
      <c r="F103" t="s">
        <v>79</v>
      </c>
      <c r="G103" t="s">
        <v>25</v>
      </c>
      <c r="I103" s="8">
        <v>0</v>
      </c>
      <c r="J103" s="8">
        <v>2000000</v>
      </c>
    </row>
    <row r="104" spans="1:10" hidden="1" x14ac:dyDescent="0.25">
      <c r="A104" t="s">
        <v>73</v>
      </c>
      <c r="B104" t="s">
        <v>18</v>
      </c>
      <c r="C104" t="s">
        <v>74</v>
      </c>
      <c r="D104" t="s">
        <v>81</v>
      </c>
      <c r="E104" t="s">
        <v>82</v>
      </c>
      <c r="F104" t="s">
        <v>77</v>
      </c>
      <c r="G104" t="s">
        <v>23</v>
      </c>
      <c r="I104" s="8">
        <v>0</v>
      </c>
      <c r="J104" s="8">
        <v>18827224</v>
      </c>
    </row>
    <row r="105" spans="1:10" hidden="1" x14ac:dyDescent="0.25">
      <c r="A105" t="s">
        <v>73</v>
      </c>
      <c r="B105" t="s">
        <v>18</v>
      </c>
      <c r="C105" t="s">
        <v>74</v>
      </c>
      <c r="D105" t="s">
        <v>81</v>
      </c>
      <c r="E105" t="s">
        <v>82</v>
      </c>
      <c r="F105" t="s">
        <v>79</v>
      </c>
      <c r="G105" t="s">
        <v>25</v>
      </c>
      <c r="I105" s="8">
        <v>0</v>
      </c>
      <c r="J105" s="8">
        <v>18827224</v>
      </c>
    </row>
    <row r="106" spans="1:10" s="10" customFormat="1" x14ac:dyDescent="0.25">
      <c r="A106" s="10" t="s">
        <v>73</v>
      </c>
      <c r="B106" s="10" t="s">
        <v>18</v>
      </c>
      <c r="C106" s="10" t="s">
        <v>74</v>
      </c>
      <c r="D106" s="10" t="s">
        <v>81</v>
      </c>
      <c r="E106" s="10" t="s">
        <v>82</v>
      </c>
      <c r="F106" s="10" t="s">
        <v>79</v>
      </c>
      <c r="G106" s="10" t="s">
        <v>25</v>
      </c>
      <c r="I106" s="11">
        <v>0</v>
      </c>
      <c r="J106" s="11">
        <v>57468948</v>
      </c>
    </row>
    <row r="107" spans="1:10" hidden="1" x14ac:dyDescent="0.25">
      <c r="A107" t="s">
        <v>161</v>
      </c>
      <c r="B107" t="s">
        <v>18</v>
      </c>
      <c r="C107" t="s">
        <v>162</v>
      </c>
      <c r="D107" t="s">
        <v>81</v>
      </c>
      <c r="E107" t="s">
        <v>82</v>
      </c>
      <c r="F107" t="s">
        <v>163</v>
      </c>
      <c r="G107" t="s">
        <v>23</v>
      </c>
      <c r="I107" s="8">
        <v>0</v>
      </c>
      <c r="J107" s="8">
        <v>2732940</v>
      </c>
    </row>
    <row r="108" spans="1:10" hidden="1" x14ac:dyDescent="0.25">
      <c r="A108" t="s">
        <v>161</v>
      </c>
      <c r="B108" t="s">
        <v>18</v>
      </c>
      <c r="C108" t="s">
        <v>162</v>
      </c>
      <c r="D108" t="s">
        <v>81</v>
      </c>
      <c r="E108" t="s">
        <v>82</v>
      </c>
      <c r="F108" t="s">
        <v>164</v>
      </c>
      <c r="G108" t="s">
        <v>25</v>
      </c>
      <c r="I108" s="8">
        <v>0</v>
      </c>
      <c r="J108" s="8">
        <v>2732940</v>
      </c>
    </row>
    <row r="109" spans="1:10" s="10" customFormat="1" x14ac:dyDescent="0.25">
      <c r="A109" s="10" t="s">
        <v>161</v>
      </c>
      <c r="B109" s="10" t="s">
        <v>18</v>
      </c>
      <c r="C109" s="10" t="s">
        <v>162</v>
      </c>
      <c r="D109" s="10" t="s">
        <v>81</v>
      </c>
      <c r="E109" s="10" t="s">
        <v>82</v>
      </c>
      <c r="F109" s="10" t="s">
        <v>164</v>
      </c>
      <c r="G109" s="10" t="s">
        <v>25</v>
      </c>
      <c r="I109" s="11">
        <v>0</v>
      </c>
      <c r="J109" s="11">
        <v>5465880</v>
      </c>
    </row>
    <row r="110" spans="1:10" hidden="1" x14ac:dyDescent="0.25">
      <c r="A110" t="s">
        <v>222</v>
      </c>
      <c r="B110" t="s">
        <v>18</v>
      </c>
      <c r="C110" t="s">
        <v>223</v>
      </c>
      <c r="D110" t="s">
        <v>81</v>
      </c>
      <c r="E110" t="s">
        <v>82</v>
      </c>
      <c r="F110" t="s">
        <v>224</v>
      </c>
      <c r="G110" t="s">
        <v>23</v>
      </c>
      <c r="I110" s="8">
        <v>0</v>
      </c>
      <c r="J110" s="8">
        <v>564533</v>
      </c>
    </row>
    <row r="111" spans="1:10" hidden="1" x14ac:dyDescent="0.25">
      <c r="A111" t="s">
        <v>222</v>
      </c>
      <c r="B111" t="s">
        <v>18</v>
      </c>
      <c r="C111" t="s">
        <v>223</v>
      </c>
      <c r="D111" t="s">
        <v>81</v>
      </c>
      <c r="E111" t="s">
        <v>82</v>
      </c>
      <c r="F111" t="s">
        <v>225</v>
      </c>
      <c r="G111" t="s">
        <v>25</v>
      </c>
      <c r="I111" s="8">
        <v>0</v>
      </c>
      <c r="J111" s="8">
        <v>564533</v>
      </c>
    </row>
    <row r="112" spans="1:10" s="10" customFormat="1" x14ac:dyDescent="0.25">
      <c r="A112" s="10" t="s">
        <v>222</v>
      </c>
      <c r="B112" s="10" t="s">
        <v>18</v>
      </c>
      <c r="C112" s="10" t="s">
        <v>223</v>
      </c>
      <c r="D112" s="10" t="s">
        <v>81</v>
      </c>
      <c r="E112" s="10" t="s">
        <v>82</v>
      </c>
      <c r="F112" s="10" t="s">
        <v>225</v>
      </c>
      <c r="G112" s="10" t="s">
        <v>25</v>
      </c>
      <c r="I112" s="11">
        <v>0</v>
      </c>
      <c r="J112" s="11">
        <v>1129066</v>
      </c>
    </row>
    <row r="113" spans="1:11" hidden="1" x14ac:dyDescent="0.25">
      <c r="A113" t="s">
        <v>195</v>
      </c>
      <c r="B113" t="s">
        <v>18</v>
      </c>
      <c r="C113" t="s">
        <v>196</v>
      </c>
      <c r="D113" t="s">
        <v>81</v>
      </c>
      <c r="E113" t="s">
        <v>82</v>
      </c>
      <c r="F113" t="s">
        <v>197</v>
      </c>
      <c r="G113" t="s">
        <v>23</v>
      </c>
      <c r="I113" s="8">
        <v>0</v>
      </c>
      <c r="J113" s="8">
        <v>3393000</v>
      </c>
    </row>
    <row r="114" spans="1:11" hidden="1" x14ac:dyDescent="0.25">
      <c r="A114" t="s">
        <v>195</v>
      </c>
      <c r="B114" t="s">
        <v>18</v>
      </c>
      <c r="C114" t="s">
        <v>196</v>
      </c>
      <c r="D114" t="s">
        <v>81</v>
      </c>
      <c r="E114" t="s">
        <v>82</v>
      </c>
      <c r="F114" t="s">
        <v>198</v>
      </c>
      <c r="G114" t="s">
        <v>25</v>
      </c>
      <c r="I114" s="8">
        <v>0</v>
      </c>
      <c r="J114" s="8">
        <v>3393000</v>
      </c>
    </row>
    <row r="115" spans="1:11" s="10" customFormat="1" x14ac:dyDescent="0.25">
      <c r="A115" s="10" t="s">
        <v>195</v>
      </c>
      <c r="B115" s="10" t="s">
        <v>18</v>
      </c>
      <c r="C115" s="10" t="s">
        <v>196</v>
      </c>
      <c r="D115" s="10" t="s">
        <v>81</v>
      </c>
      <c r="E115" s="10" t="s">
        <v>82</v>
      </c>
      <c r="F115" s="10" t="s">
        <v>198</v>
      </c>
      <c r="G115" s="10" t="s">
        <v>25</v>
      </c>
      <c r="I115" s="11">
        <v>0</v>
      </c>
      <c r="J115" s="11">
        <v>6786000</v>
      </c>
    </row>
    <row r="116" spans="1:11" hidden="1" x14ac:dyDescent="0.25">
      <c r="A116" t="s">
        <v>85</v>
      </c>
      <c r="B116" t="s">
        <v>18</v>
      </c>
      <c r="C116" t="s">
        <v>86</v>
      </c>
      <c r="D116" t="s">
        <v>87</v>
      </c>
      <c r="E116" t="s">
        <v>88</v>
      </c>
      <c r="F116" t="s">
        <v>89</v>
      </c>
      <c r="G116" t="s">
        <v>48</v>
      </c>
      <c r="I116" s="8">
        <v>152992</v>
      </c>
      <c r="J116" s="8">
        <v>0</v>
      </c>
    </row>
    <row r="117" spans="1:11" hidden="1" x14ac:dyDescent="0.25">
      <c r="A117" t="s">
        <v>85</v>
      </c>
      <c r="B117" t="s">
        <v>18</v>
      </c>
      <c r="C117" t="s">
        <v>86</v>
      </c>
      <c r="D117" t="s">
        <v>81</v>
      </c>
      <c r="E117" t="s">
        <v>82</v>
      </c>
      <c r="F117" t="s">
        <v>90</v>
      </c>
      <c r="G117" t="s">
        <v>23</v>
      </c>
      <c r="I117" s="8">
        <v>0</v>
      </c>
      <c r="J117" s="8">
        <v>140000</v>
      </c>
    </row>
    <row r="118" spans="1:11" hidden="1" x14ac:dyDescent="0.25">
      <c r="A118" t="s">
        <v>85</v>
      </c>
      <c r="B118" t="s">
        <v>18</v>
      </c>
      <c r="C118" t="s">
        <v>86</v>
      </c>
      <c r="D118" t="s">
        <v>81</v>
      </c>
      <c r="E118" t="s">
        <v>82</v>
      </c>
      <c r="F118" t="s">
        <v>91</v>
      </c>
      <c r="G118" t="s">
        <v>48</v>
      </c>
      <c r="I118" s="8">
        <v>0</v>
      </c>
      <c r="J118" s="8">
        <v>152992</v>
      </c>
    </row>
    <row r="119" spans="1:11" hidden="1" x14ac:dyDescent="0.25">
      <c r="A119" t="s">
        <v>85</v>
      </c>
      <c r="B119" t="s">
        <v>18</v>
      </c>
      <c r="C119" t="s">
        <v>86</v>
      </c>
      <c r="D119" t="s">
        <v>81</v>
      </c>
      <c r="E119" t="s">
        <v>82</v>
      </c>
      <c r="F119" t="s">
        <v>92</v>
      </c>
      <c r="G119" t="s">
        <v>48</v>
      </c>
      <c r="I119" s="8">
        <v>0</v>
      </c>
      <c r="J119" s="8">
        <v>152992</v>
      </c>
    </row>
    <row r="120" spans="1:11" s="10" customFormat="1" x14ac:dyDescent="0.25">
      <c r="A120" s="10" t="s">
        <v>85</v>
      </c>
      <c r="B120" s="10" t="s">
        <v>18</v>
      </c>
      <c r="C120" s="10" t="s">
        <v>86</v>
      </c>
      <c r="D120" s="10" t="s">
        <v>81</v>
      </c>
      <c r="E120" s="10" t="s">
        <v>82</v>
      </c>
      <c r="F120" s="10" t="s">
        <v>92</v>
      </c>
      <c r="G120" s="10" t="s">
        <v>48</v>
      </c>
      <c r="I120" s="11">
        <v>152992</v>
      </c>
      <c r="J120" s="11">
        <v>445984</v>
      </c>
    </row>
    <row r="121" spans="1:11" s="10" customFormat="1" x14ac:dyDescent="0.25">
      <c r="A121" s="10" t="s">
        <v>218</v>
      </c>
      <c r="B121" s="10" t="s">
        <v>18</v>
      </c>
      <c r="C121" s="10" t="s">
        <v>219</v>
      </c>
      <c r="D121" s="10" t="s">
        <v>75</v>
      </c>
      <c r="E121" s="10" t="s">
        <v>76</v>
      </c>
      <c r="F121" s="10" t="s">
        <v>220</v>
      </c>
      <c r="G121" s="10" t="s">
        <v>48</v>
      </c>
      <c r="I121" s="11">
        <v>0</v>
      </c>
      <c r="J121" s="11">
        <v>4203050</v>
      </c>
    </row>
    <row r="122" spans="1:11" hidden="1" x14ac:dyDescent="0.25">
      <c r="A122" t="s">
        <v>184</v>
      </c>
      <c r="B122" t="s">
        <v>18</v>
      </c>
      <c r="C122" t="s">
        <v>185</v>
      </c>
      <c r="D122" t="s">
        <v>81</v>
      </c>
      <c r="E122" t="s">
        <v>82</v>
      </c>
      <c r="F122" t="s">
        <v>186</v>
      </c>
      <c r="G122" t="s">
        <v>23</v>
      </c>
      <c r="I122" s="8">
        <v>0</v>
      </c>
      <c r="J122" s="8">
        <v>1004884</v>
      </c>
    </row>
    <row r="123" spans="1:11" hidden="1" x14ac:dyDescent="0.25">
      <c r="A123" t="s">
        <v>184</v>
      </c>
      <c r="B123" t="s">
        <v>18</v>
      </c>
      <c r="C123" t="s">
        <v>185</v>
      </c>
      <c r="D123" t="s">
        <v>81</v>
      </c>
      <c r="E123" t="s">
        <v>82</v>
      </c>
      <c r="F123" t="s">
        <v>187</v>
      </c>
      <c r="G123" t="s">
        <v>25</v>
      </c>
      <c r="I123" s="8">
        <v>0</v>
      </c>
      <c r="J123" s="8">
        <v>1004884</v>
      </c>
    </row>
    <row r="124" spans="1:11" s="10" customFormat="1" x14ac:dyDescent="0.25">
      <c r="A124" s="10" t="s">
        <v>184</v>
      </c>
      <c r="B124" s="10" t="s">
        <v>18</v>
      </c>
      <c r="C124" s="10" t="s">
        <v>185</v>
      </c>
      <c r="D124" s="10" t="s">
        <v>81</v>
      </c>
      <c r="E124" s="10" t="s">
        <v>82</v>
      </c>
      <c r="F124" s="10" t="s">
        <v>187</v>
      </c>
      <c r="G124" s="10" t="s">
        <v>25</v>
      </c>
      <c r="I124" s="11">
        <v>0</v>
      </c>
      <c r="J124" s="11">
        <v>2009768</v>
      </c>
    </row>
    <row r="125" spans="1:11" s="10" customFormat="1" x14ac:dyDescent="0.25">
      <c r="A125" s="10" t="s">
        <v>249</v>
      </c>
      <c r="B125" s="10" t="s">
        <v>18</v>
      </c>
      <c r="C125" s="10" t="s">
        <v>250</v>
      </c>
      <c r="D125" s="10" t="s">
        <v>75</v>
      </c>
      <c r="E125" s="10" t="s">
        <v>76</v>
      </c>
      <c r="F125" s="10" t="s">
        <v>251</v>
      </c>
      <c r="G125" s="10" t="s">
        <v>23</v>
      </c>
      <c r="I125" s="11">
        <v>0</v>
      </c>
      <c r="J125" s="11">
        <v>3000000</v>
      </c>
    </row>
    <row r="126" spans="1:11" s="10" customFormat="1" x14ac:dyDescent="0.25">
      <c r="A126" s="10" t="s">
        <v>209</v>
      </c>
      <c r="B126" s="10" t="s">
        <v>18</v>
      </c>
      <c r="C126" s="10" t="s">
        <v>210</v>
      </c>
      <c r="D126" s="10" t="s">
        <v>75</v>
      </c>
      <c r="E126" s="10" t="s">
        <v>76</v>
      </c>
      <c r="F126" s="10" t="s">
        <v>211</v>
      </c>
      <c r="G126" s="10" t="s">
        <v>23</v>
      </c>
      <c r="I126" s="11">
        <v>0</v>
      </c>
      <c r="J126" s="11">
        <v>8280400</v>
      </c>
    </row>
    <row r="127" spans="1:11" x14ac:dyDescent="0.25">
      <c r="K127" s="9"/>
    </row>
  </sheetData>
  <autoFilter ref="A1:J126" xr:uid="{00000000-0009-0000-0000-000001000000}">
    <filterColumn colId="0">
      <colorFilter dxfId="0"/>
    </filterColumn>
    <sortState xmlns:xlrd2="http://schemas.microsoft.com/office/spreadsheetml/2017/richdata2" ref="A2:J126">
      <sortCondition ref="C1:C12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318"/>
  <sheetViews>
    <sheetView topLeftCell="A29" workbookViewId="0">
      <selection activeCell="D321" sqref="D321"/>
    </sheetView>
  </sheetViews>
  <sheetFormatPr baseColWidth="10" defaultColWidth="16.7109375" defaultRowHeight="15" outlineLevelRow="2" x14ac:dyDescent="0.25"/>
  <cols>
    <col min="1" max="1" width="21.42578125" customWidth="1"/>
    <col min="9" max="9" width="16.85546875" bestFit="1" customWidth="1"/>
    <col min="10" max="11" width="18.28515625" bestFit="1" customWidth="1"/>
  </cols>
  <sheetData>
    <row r="1" spans="1:11" ht="18.75" collapsed="1" x14ac:dyDescent="0.3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30" customHeight="1" collapsed="1" x14ac:dyDescent="0.6">
      <c r="A2" s="121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ht="18.75" collapsed="1" x14ac:dyDescent="0.3">
      <c r="A3" s="118" t="s">
        <v>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8.75" collapsed="1" x14ac:dyDescent="0.3">
      <c r="A4" s="118" t="s">
        <v>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ht="18.75" collapsed="1" x14ac:dyDescent="0.3">
      <c r="A5" s="118" t="s">
        <v>720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</row>
    <row r="6" spans="1:11" ht="18.75" collapsed="1" x14ac:dyDescent="0.3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</row>
    <row r="7" spans="1:11" collapsed="1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</row>
    <row r="8" spans="1:11" ht="30" collapsed="1" x14ac:dyDescent="0.25">
      <c r="A8" s="1" t="s">
        <v>4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  <c r="I8" s="1" t="s">
        <v>12</v>
      </c>
      <c r="J8" s="1" t="s">
        <v>13</v>
      </c>
      <c r="K8" s="1" t="s">
        <v>14</v>
      </c>
    </row>
    <row r="9" spans="1:11" s="79" customFormat="1" collapsed="1" x14ac:dyDescent="0.25">
      <c r="A9" s="77" t="s">
        <v>15</v>
      </c>
      <c r="B9" s="77"/>
      <c r="C9" s="77"/>
      <c r="D9" s="77"/>
      <c r="E9" s="77"/>
      <c r="F9" s="77"/>
      <c r="G9" s="77"/>
      <c r="H9" s="78">
        <v>-3482510.85</v>
      </c>
      <c r="I9" s="78">
        <v>2949412.5</v>
      </c>
      <c r="J9" s="78">
        <v>10739523.68</v>
      </c>
      <c r="K9" s="78">
        <v>-11272622.029999999</v>
      </c>
    </row>
    <row r="10" spans="1:11" hidden="1" outlineLevel="1" x14ac:dyDescent="0.25">
      <c r="A10" s="2" t="s">
        <v>27</v>
      </c>
      <c r="B10" s="2"/>
      <c r="C10" s="2"/>
      <c r="D10" s="2"/>
      <c r="E10" s="2"/>
      <c r="F10" s="2"/>
      <c r="G10" s="2"/>
      <c r="H10" s="3">
        <v>0</v>
      </c>
      <c r="I10" s="3">
        <v>0</v>
      </c>
      <c r="J10" s="3">
        <v>4357411.04</v>
      </c>
      <c r="K10" s="3">
        <v>-4357411.04</v>
      </c>
    </row>
    <row r="11" spans="1:11" hidden="1" outlineLevel="2" x14ac:dyDescent="0.25">
      <c r="A11" s="4" t="s">
        <v>17</v>
      </c>
      <c r="B11" s="4" t="s">
        <v>18</v>
      </c>
      <c r="C11" s="4" t="s">
        <v>19</v>
      </c>
      <c r="D11" s="4" t="s">
        <v>30</v>
      </c>
      <c r="E11" s="4" t="s">
        <v>31</v>
      </c>
      <c r="F11" s="4" t="s">
        <v>719</v>
      </c>
      <c r="G11" s="5" t="s">
        <v>547</v>
      </c>
      <c r="H11" s="6"/>
      <c r="I11" s="6">
        <v>0</v>
      </c>
      <c r="J11" s="6">
        <v>4357411.04</v>
      </c>
      <c r="K11" s="6">
        <v>-4357411.04</v>
      </c>
    </row>
    <row r="12" spans="1:11" hidden="1" outlineLevel="1" x14ac:dyDescent="0.25">
      <c r="A12" s="2" t="s">
        <v>54</v>
      </c>
      <c r="B12" s="2"/>
      <c r="C12" s="2"/>
      <c r="D12" s="2"/>
      <c r="E12" s="2"/>
      <c r="F12" s="2"/>
      <c r="G12" s="2"/>
      <c r="H12" s="3">
        <v>0</v>
      </c>
      <c r="I12" s="3">
        <v>2949412.5</v>
      </c>
      <c r="J12" s="3">
        <v>0</v>
      </c>
      <c r="K12" s="3">
        <v>2949412.5</v>
      </c>
    </row>
    <row r="13" spans="1:11" hidden="1" outlineLevel="2" x14ac:dyDescent="0.25">
      <c r="A13" s="4" t="s">
        <v>17</v>
      </c>
      <c r="B13" s="4" t="s">
        <v>18</v>
      </c>
      <c r="C13" s="4" t="s">
        <v>19</v>
      </c>
      <c r="D13" s="4" t="s">
        <v>55</v>
      </c>
      <c r="E13" s="4" t="s">
        <v>56</v>
      </c>
      <c r="F13" s="4" t="s">
        <v>718</v>
      </c>
      <c r="G13" s="5" t="s">
        <v>603</v>
      </c>
      <c r="H13" s="6"/>
      <c r="I13" s="6">
        <v>2949412.5</v>
      </c>
      <c r="J13" s="6">
        <v>0</v>
      </c>
      <c r="K13" s="6">
        <v>2949412.5</v>
      </c>
    </row>
    <row r="14" spans="1:11" hidden="1" outlineLevel="1" x14ac:dyDescent="0.25">
      <c r="A14" s="2" t="s">
        <v>16</v>
      </c>
      <c r="B14" s="2"/>
      <c r="C14" s="2"/>
      <c r="D14" s="2"/>
      <c r="E14" s="2"/>
      <c r="F14" s="2"/>
      <c r="G14" s="2"/>
      <c r="H14" s="3">
        <v>-3482510.85</v>
      </c>
      <c r="I14" s="3">
        <v>0</v>
      </c>
      <c r="J14" s="3">
        <v>6382112.6399999997</v>
      </c>
      <c r="K14" s="3">
        <v>-9864623.4900000002</v>
      </c>
    </row>
    <row r="15" spans="1:11" hidden="1" outlineLevel="2" x14ac:dyDescent="0.25">
      <c r="A15" s="4" t="s">
        <v>17</v>
      </c>
      <c r="B15" s="4" t="s">
        <v>18</v>
      </c>
      <c r="C15" s="4" t="s">
        <v>19</v>
      </c>
      <c r="D15" s="4" t="s">
        <v>20</v>
      </c>
      <c r="E15" s="4" t="s">
        <v>21</v>
      </c>
      <c r="F15" s="4" t="s">
        <v>717</v>
      </c>
      <c r="G15" s="5" t="s">
        <v>536</v>
      </c>
      <c r="H15" s="6"/>
      <c r="I15" s="6">
        <v>0</v>
      </c>
      <c r="J15" s="6">
        <v>1735255.62</v>
      </c>
      <c r="K15" s="6">
        <v>-5217766.47</v>
      </c>
    </row>
    <row r="16" spans="1:11" hidden="1" outlineLevel="2" x14ac:dyDescent="0.25">
      <c r="A16" s="4" t="s">
        <v>17</v>
      </c>
      <c r="B16" s="4" t="s">
        <v>18</v>
      </c>
      <c r="C16" s="4" t="s">
        <v>19</v>
      </c>
      <c r="D16" s="4" t="s">
        <v>20</v>
      </c>
      <c r="E16" s="4" t="s">
        <v>21</v>
      </c>
      <c r="F16" s="4" t="s">
        <v>716</v>
      </c>
      <c r="G16" s="5" t="s">
        <v>536</v>
      </c>
      <c r="H16" s="6"/>
      <c r="I16" s="6">
        <v>0</v>
      </c>
      <c r="J16" s="6">
        <v>2951115</v>
      </c>
      <c r="K16" s="6">
        <v>-8168881.4699999997</v>
      </c>
    </row>
    <row r="17" spans="1:11" hidden="1" outlineLevel="2" x14ac:dyDescent="0.25">
      <c r="A17" s="4" t="s">
        <v>17</v>
      </c>
      <c r="B17" s="4" t="s">
        <v>18</v>
      </c>
      <c r="C17" s="4" t="s">
        <v>19</v>
      </c>
      <c r="D17" s="4" t="s">
        <v>20</v>
      </c>
      <c r="E17" s="4" t="s">
        <v>21</v>
      </c>
      <c r="F17" s="4" t="s">
        <v>715</v>
      </c>
      <c r="G17" s="5" t="s">
        <v>532</v>
      </c>
      <c r="H17" s="6"/>
      <c r="I17" s="6">
        <v>0</v>
      </c>
      <c r="J17" s="6">
        <v>1695742.02</v>
      </c>
      <c r="K17" s="6">
        <v>-9864623.4900000002</v>
      </c>
    </row>
    <row r="18" spans="1:11" s="79" customFormat="1" collapsed="1" x14ac:dyDescent="0.25">
      <c r="A18" s="77" t="s">
        <v>26</v>
      </c>
      <c r="B18" s="77"/>
      <c r="C18" s="77"/>
      <c r="D18" s="77"/>
      <c r="E18" s="77"/>
      <c r="F18" s="77"/>
      <c r="G18" s="77"/>
      <c r="H18" s="78">
        <v>-11472300</v>
      </c>
      <c r="I18" s="78">
        <v>0</v>
      </c>
      <c r="J18" s="78">
        <v>10624014</v>
      </c>
      <c r="K18" s="78">
        <v>-22096314</v>
      </c>
    </row>
    <row r="19" spans="1:11" hidden="1" outlineLevel="1" x14ac:dyDescent="0.25">
      <c r="A19" s="2" t="s">
        <v>27</v>
      </c>
      <c r="B19" s="2"/>
      <c r="C19" s="2"/>
      <c r="D19" s="2"/>
      <c r="E19" s="2"/>
      <c r="F19" s="2"/>
      <c r="G19" s="2"/>
      <c r="H19" s="3">
        <v>-11472300</v>
      </c>
      <c r="I19" s="3">
        <v>0</v>
      </c>
      <c r="J19" s="3">
        <v>10624014</v>
      </c>
      <c r="K19" s="3">
        <v>-22096314</v>
      </c>
    </row>
    <row r="20" spans="1:11" hidden="1" outlineLevel="2" x14ac:dyDescent="0.25">
      <c r="A20" s="4" t="s">
        <v>28</v>
      </c>
      <c r="B20" s="4" t="s">
        <v>18</v>
      </c>
      <c r="C20" s="4" t="s">
        <v>29</v>
      </c>
      <c r="D20" s="4" t="s">
        <v>30</v>
      </c>
      <c r="E20" s="4" t="s">
        <v>31</v>
      </c>
      <c r="F20" s="4" t="s">
        <v>714</v>
      </c>
      <c r="G20" s="5" t="s">
        <v>536</v>
      </c>
      <c r="H20" s="6"/>
      <c r="I20" s="6">
        <v>0</v>
      </c>
      <c r="J20" s="6">
        <v>10624014</v>
      </c>
      <c r="K20" s="6">
        <v>-22096314</v>
      </c>
    </row>
    <row r="21" spans="1:11" collapsed="1" x14ac:dyDescent="0.25">
      <c r="A21" s="2" t="s">
        <v>33</v>
      </c>
      <c r="B21" s="2"/>
      <c r="C21" s="2"/>
      <c r="D21" s="2"/>
      <c r="E21" s="2"/>
      <c r="F21" s="2"/>
      <c r="G21" s="2"/>
      <c r="H21" s="3">
        <v>-26703997.440000001</v>
      </c>
      <c r="I21" s="3">
        <v>0</v>
      </c>
      <c r="J21" s="3">
        <v>0</v>
      </c>
      <c r="K21" s="3">
        <v>-26703997.440000001</v>
      </c>
    </row>
    <row r="22" spans="1:11" hidden="1" outlineLevel="1" x14ac:dyDescent="0.25">
      <c r="A22" s="2" t="s">
        <v>16</v>
      </c>
      <c r="B22" s="2"/>
      <c r="C22" s="2"/>
      <c r="D22" s="2"/>
      <c r="E22" s="2"/>
      <c r="F22" s="2"/>
      <c r="G22" s="2"/>
      <c r="H22" s="3">
        <v>-26703997.440000001</v>
      </c>
      <c r="I22" s="3">
        <v>0</v>
      </c>
      <c r="J22" s="3">
        <v>0</v>
      </c>
      <c r="K22" s="3">
        <v>-26703997.440000001</v>
      </c>
    </row>
    <row r="23" spans="1:11" hidden="1" outlineLevel="2" x14ac:dyDescent="0.25">
      <c r="A23" s="4" t="s">
        <v>34</v>
      </c>
      <c r="B23" s="4" t="s">
        <v>18</v>
      </c>
      <c r="C23" s="4" t="s">
        <v>35</v>
      </c>
      <c r="D23" s="4" t="s">
        <v>20</v>
      </c>
      <c r="E23" s="4" t="s">
        <v>21</v>
      </c>
      <c r="F23" s="4"/>
      <c r="G23" s="5"/>
      <c r="H23" s="6"/>
      <c r="I23" s="6">
        <v>0</v>
      </c>
      <c r="J23" s="6">
        <v>0</v>
      </c>
      <c r="K23" s="6">
        <v>-26703997.440000001</v>
      </c>
    </row>
    <row r="24" spans="1:11" s="79" customFormat="1" collapsed="1" x14ac:dyDescent="0.25">
      <c r="A24" s="77" t="s">
        <v>713</v>
      </c>
      <c r="B24" s="77"/>
      <c r="C24" s="77"/>
      <c r="D24" s="77"/>
      <c r="E24" s="77"/>
      <c r="F24" s="77"/>
      <c r="G24" s="77"/>
      <c r="H24" s="78">
        <v>0</v>
      </c>
      <c r="I24" s="78">
        <v>0</v>
      </c>
      <c r="J24" s="78">
        <v>10563234.24</v>
      </c>
      <c r="K24" s="78">
        <v>-10563234.24</v>
      </c>
    </row>
    <row r="25" spans="1:11" hidden="1" outlineLevel="1" x14ac:dyDescent="0.25">
      <c r="A25" s="2" t="s">
        <v>16</v>
      </c>
      <c r="B25" s="2"/>
      <c r="C25" s="2"/>
      <c r="D25" s="2"/>
      <c r="E25" s="2"/>
      <c r="F25" s="2"/>
      <c r="G25" s="2"/>
      <c r="H25" s="3">
        <v>0</v>
      </c>
      <c r="I25" s="3">
        <v>0</v>
      </c>
      <c r="J25" s="3">
        <v>10563234.24</v>
      </c>
      <c r="K25" s="3">
        <v>-10563234.24</v>
      </c>
    </row>
    <row r="26" spans="1:11" hidden="1" outlineLevel="2" x14ac:dyDescent="0.25">
      <c r="A26" s="4" t="s">
        <v>710</v>
      </c>
      <c r="B26" s="4" t="s">
        <v>18</v>
      </c>
      <c r="C26" s="4" t="s">
        <v>709</v>
      </c>
      <c r="D26" s="4" t="s">
        <v>20</v>
      </c>
      <c r="E26" s="4" t="s">
        <v>21</v>
      </c>
      <c r="F26" s="4" t="s">
        <v>712</v>
      </c>
      <c r="G26" s="5" t="s">
        <v>536</v>
      </c>
      <c r="H26" s="6"/>
      <c r="I26" s="6">
        <v>0</v>
      </c>
      <c r="J26" s="6">
        <v>3860058.42</v>
      </c>
      <c r="K26" s="6">
        <v>-3860058.42</v>
      </c>
    </row>
    <row r="27" spans="1:11" hidden="1" outlineLevel="2" x14ac:dyDescent="0.25">
      <c r="A27" s="4" t="s">
        <v>710</v>
      </c>
      <c r="B27" s="4" t="s">
        <v>18</v>
      </c>
      <c r="C27" s="4" t="s">
        <v>709</v>
      </c>
      <c r="D27" s="4" t="s">
        <v>20</v>
      </c>
      <c r="E27" s="4" t="s">
        <v>21</v>
      </c>
      <c r="F27" s="4" t="s">
        <v>711</v>
      </c>
      <c r="G27" s="5" t="s">
        <v>534</v>
      </c>
      <c r="H27" s="6"/>
      <c r="I27" s="6">
        <v>0</v>
      </c>
      <c r="J27" s="6">
        <v>2931015</v>
      </c>
      <c r="K27" s="6">
        <v>-6791073.4199999999</v>
      </c>
    </row>
    <row r="28" spans="1:11" hidden="1" outlineLevel="2" x14ac:dyDescent="0.25">
      <c r="A28" s="4" t="s">
        <v>710</v>
      </c>
      <c r="B28" s="4" t="s">
        <v>18</v>
      </c>
      <c r="C28" s="4" t="s">
        <v>709</v>
      </c>
      <c r="D28" s="4" t="s">
        <v>20</v>
      </c>
      <c r="E28" s="4" t="s">
        <v>21</v>
      </c>
      <c r="F28" s="4" t="s">
        <v>708</v>
      </c>
      <c r="G28" s="5" t="s">
        <v>532</v>
      </c>
      <c r="H28" s="6"/>
      <c r="I28" s="6">
        <v>0</v>
      </c>
      <c r="J28" s="6">
        <v>3772160.82</v>
      </c>
      <c r="K28" s="6">
        <v>-10563234.24</v>
      </c>
    </row>
    <row r="29" spans="1:11" s="79" customFormat="1" collapsed="1" x14ac:dyDescent="0.25">
      <c r="A29" s="77" t="s">
        <v>38</v>
      </c>
      <c r="B29" s="77"/>
      <c r="C29" s="77"/>
      <c r="D29" s="77"/>
      <c r="E29" s="77"/>
      <c r="F29" s="77"/>
      <c r="G29" s="77"/>
      <c r="H29" s="78">
        <v>-4351164.3499999996</v>
      </c>
      <c r="I29" s="78">
        <v>0</v>
      </c>
      <c r="J29" s="78">
        <v>4286802.04</v>
      </c>
      <c r="K29" s="78">
        <v>-8637966.3900000006</v>
      </c>
    </row>
    <row r="30" spans="1:11" hidden="1" outlineLevel="1" x14ac:dyDescent="0.25">
      <c r="A30" s="2" t="s">
        <v>16</v>
      </c>
      <c r="B30" s="2"/>
      <c r="C30" s="2"/>
      <c r="D30" s="2"/>
      <c r="E30" s="2"/>
      <c r="F30" s="2"/>
      <c r="G30" s="2"/>
      <c r="H30" s="3">
        <v>-4351164.3499999996</v>
      </c>
      <c r="I30" s="3">
        <v>0</v>
      </c>
      <c r="J30" s="3">
        <v>4286802.04</v>
      </c>
      <c r="K30" s="3">
        <v>-8637966.3900000006</v>
      </c>
    </row>
    <row r="31" spans="1:11" hidden="1" outlineLevel="2" x14ac:dyDescent="0.25">
      <c r="A31" s="4" t="s">
        <v>39</v>
      </c>
      <c r="B31" s="4" t="s">
        <v>18</v>
      </c>
      <c r="C31" s="4" t="s">
        <v>40</v>
      </c>
      <c r="D31" s="4" t="s">
        <v>20</v>
      </c>
      <c r="E31" s="4" t="s">
        <v>21</v>
      </c>
      <c r="F31" s="4" t="s">
        <v>707</v>
      </c>
      <c r="G31" s="5" t="s">
        <v>536</v>
      </c>
      <c r="H31" s="6"/>
      <c r="I31" s="6">
        <v>0</v>
      </c>
      <c r="J31" s="6">
        <v>2168085.8199999998</v>
      </c>
      <c r="K31" s="6">
        <v>-6519250.1699999999</v>
      </c>
    </row>
    <row r="32" spans="1:11" hidden="1" outlineLevel="2" x14ac:dyDescent="0.25">
      <c r="A32" s="4" t="s">
        <v>39</v>
      </c>
      <c r="B32" s="4" t="s">
        <v>18</v>
      </c>
      <c r="C32" s="4" t="s">
        <v>40</v>
      </c>
      <c r="D32" s="4" t="s">
        <v>20</v>
      </c>
      <c r="E32" s="4" t="s">
        <v>21</v>
      </c>
      <c r="F32" s="4" t="s">
        <v>706</v>
      </c>
      <c r="G32" s="5" t="s">
        <v>532</v>
      </c>
      <c r="H32" s="6"/>
      <c r="I32" s="6">
        <v>0</v>
      </c>
      <c r="J32" s="6">
        <v>2118716.2200000002</v>
      </c>
      <c r="K32" s="6">
        <v>-8637966.3900000006</v>
      </c>
    </row>
    <row r="33" spans="1:11" collapsed="1" x14ac:dyDescent="0.25">
      <c r="A33" s="2" t="s">
        <v>43</v>
      </c>
      <c r="B33" s="2"/>
      <c r="C33" s="2"/>
      <c r="D33" s="2"/>
      <c r="E33" s="2"/>
      <c r="F33" s="2"/>
      <c r="G33" s="2"/>
      <c r="H33" s="3">
        <v>-8469770.4000000004</v>
      </c>
      <c r="I33" s="3">
        <v>0</v>
      </c>
      <c r="J33" s="3">
        <v>0</v>
      </c>
      <c r="K33" s="3">
        <v>-8469770.4000000004</v>
      </c>
    </row>
    <row r="34" spans="1:11" hidden="1" outlineLevel="1" x14ac:dyDescent="0.25">
      <c r="A34" s="2" t="s">
        <v>27</v>
      </c>
      <c r="B34" s="2"/>
      <c r="C34" s="2"/>
      <c r="D34" s="2"/>
      <c r="E34" s="2"/>
      <c r="F34" s="2"/>
      <c r="G34" s="2"/>
      <c r="H34" s="3">
        <v>-8469770.4000000004</v>
      </c>
      <c r="I34" s="3">
        <v>0</v>
      </c>
      <c r="J34" s="3">
        <v>0</v>
      </c>
      <c r="K34" s="3">
        <v>-8469770.4000000004</v>
      </c>
    </row>
    <row r="35" spans="1:11" hidden="1" outlineLevel="2" x14ac:dyDescent="0.25">
      <c r="A35" s="4" t="s">
        <v>44</v>
      </c>
      <c r="B35" s="4" t="s">
        <v>18</v>
      </c>
      <c r="C35" s="4" t="s">
        <v>45</v>
      </c>
      <c r="D35" s="4" t="s">
        <v>30</v>
      </c>
      <c r="E35" s="4" t="s">
        <v>31</v>
      </c>
      <c r="F35" s="4"/>
      <c r="G35" s="5"/>
      <c r="H35" s="6"/>
      <c r="I35" s="6">
        <v>0</v>
      </c>
      <c r="J35" s="6">
        <v>0</v>
      </c>
      <c r="K35" s="6">
        <v>-8469770.4000000004</v>
      </c>
    </row>
    <row r="36" spans="1:11" s="79" customFormat="1" collapsed="1" x14ac:dyDescent="0.25">
      <c r="A36" s="77" t="s">
        <v>49</v>
      </c>
      <c r="B36" s="77"/>
      <c r="C36" s="77"/>
      <c r="D36" s="77"/>
      <c r="E36" s="77"/>
      <c r="F36" s="77"/>
      <c r="G36" s="77"/>
      <c r="H36" s="78">
        <v>-84470781.370000005</v>
      </c>
      <c r="I36" s="78">
        <v>0</v>
      </c>
      <c r="J36" s="78">
        <v>214134914.81999999</v>
      </c>
      <c r="K36" s="78">
        <v>-298605696.19</v>
      </c>
    </row>
    <row r="37" spans="1:11" hidden="1" outlineLevel="1" x14ac:dyDescent="0.25">
      <c r="A37" s="2" t="s">
        <v>27</v>
      </c>
      <c r="B37" s="2"/>
      <c r="C37" s="2"/>
      <c r="D37" s="2"/>
      <c r="E37" s="2"/>
      <c r="F37" s="2"/>
      <c r="G37" s="2"/>
      <c r="H37" s="3">
        <v>-167968989.96000001</v>
      </c>
      <c r="I37" s="3">
        <v>0</v>
      </c>
      <c r="J37" s="3">
        <v>214134914.81999999</v>
      </c>
      <c r="K37" s="3">
        <v>-382103904.77999997</v>
      </c>
    </row>
    <row r="38" spans="1:11" hidden="1" outlineLevel="2" x14ac:dyDescent="0.25">
      <c r="A38" s="4" t="s">
        <v>50</v>
      </c>
      <c r="B38" s="4" t="s">
        <v>18</v>
      </c>
      <c r="C38" s="4" t="s">
        <v>51</v>
      </c>
      <c r="D38" s="4" t="s">
        <v>30</v>
      </c>
      <c r="E38" s="4" t="s">
        <v>31</v>
      </c>
      <c r="F38" s="4" t="s">
        <v>705</v>
      </c>
      <c r="G38" s="5" t="s">
        <v>536</v>
      </c>
      <c r="H38" s="6"/>
      <c r="I38" s="6">
        <v>0</v>
      </c>
      <c r="J38" s="6">
        <v>113322816</v>
      </c>
      <c r="K38" s="6">
        <v>-281291805.95999998</v>
      </c>
    </row>
    <row r="39" spans="1:11" hidden="1" outlineLevel="2" x14ac:dyDescent="0.25">
      <c r="A39" s="4" t="s">
        <v>50</v>
      </c>
      <c r="B39" s="4" t="s">
        <v>18</v>
      </c>
      <c r="C39" s="4" t="s">
        <v>51</v>
      </c>
      <c r="D39" s="4" t="s">
        <v>30</v>
      </c>
      <c r="E39" s="4" t="s">
        <v>31</v>
      </c>
      <c r="F39" s="4" t="s">
        <v>704</v>
      </c>
      <c r="G39" s="5" t="s">
        <v>532</v>
      </c>
      <c r="H39" s="6"/>
      <c r="I39" s="6">
        <v>0</v>
      </c>
      <c r="J39" s="6">
        <v>66833768.82</v>
      </c>
      <c r="K39" s="6">
        <v>-348125574.77999997</v>
      </c>
    </row>
    <row r="40" spans="1:11" hidden="1" outlineLevel="2" x14ac:dyDescent="0.25">
      <c r="A40" s="4" t="s">
        <v>50</v>
      </c>
      <c r="B40" s="4" t="s">
        <v>18</v>
      </c>
      <c r="C40" s="4" t="s">
        <v>51</v>
      </c>
      <c r="D40" s="4" t="s">
        <v>30</v>
      </c>
      <c r="E40" s="4" t="s">
        <v>31</v>
      </c>
      <c r="F40" s="4" t="s">
        <v>703</v>
      </c>
      <c r="G40" s="5" t="s">
        <v>530</v>
      </c>
      <c r="H40" s="6"/>
      <c r="I40" s="6">
        <v>0</v>
      </c>
      <c r="J40" s="6">
        <v>33978330</v>
      </c>
      <c r="K40" s="6">
        <v>-382103904.77999997</v>
      </c>
    </row>
    <row r="41" spans="1:11" hidden="1" outlineLevel="1" x14ac:dyDescent="0.25">
      <c r="A41" s="2" t="s">
        <v>54</v>
      </c>
      <c r="B41" s="2"/>
      <c r="C41" s="2"/>
      <c r="D41" s="2"/>
      <c r="E41" s="2"/>
      <c r="F41" s="2"/>
      <c r="G41" s="2"/>
      <c r="H41" s="3">
        <v>83498208.590000004</v>
      </c>
      <c r="I41" s="3">
        <v>0</v>
      </c>
      <c r="J41" s="3">
        <v>0</v>
      </c>
      <c r="K41" s="3">
        <v>83498208.590000004</v>
      </c>
    </row>
    <row r="42" spans="1:11" hidden="1" outlineLevel="2" x14ac:dyDescent="0.25">
      <c r="A42" s="4" t="s">
        <v>50</v>
      </c>
      <c r="B42" s="4" t="s">
        <v>18</v>
      </c>
      <c r="C42" s="4" t="s">
        <v>51</v>
      </c>
      <c r="D42" s="4" t="s">
        <v>55</v>
      </c>
      <c r="E42" s="4" t="s">
        <v>56</v>
      </c>
      <c r="F42" s="4"/>
      <c r="G42" s="5"/>
      <c r="H42" s="6"/>
      <c r="I42" s="6">
        <v>0</v>
      </c>
      <c r="J42" s="6">
        <v>0</v>
      </c>
      <c r="K42" s="6">
        <v>83498208.590000004</v>
      </c>
    </row>
    <row r="43" spans="1:11" s="79" customFormat="1" collapsed="1" x14ac:dyDescent="0.25">
      <c r="A43" s="77" t="s">
        <v>702</v>
      </c>
      <c r="B43" s="77"/>
      <c r="C43" s="77"/>
      <c r="D43" s="77"/>
      <c r="E43" s="77"/>
      <c r="F43" s="77"/>
      <c r="G43" s="77"/>
      <c r="H43" s="78">
        <v>0</v>
      </c>
      <c r="I43" s="78">
        <v>0</v>
      </c>
      <c r="J43" s="78">
        <v>43106932</v>
      </c>
      <c r="K43" s="78">
        <v>-43106932</v>
      </c>
    </row>
    <row r="44" spans="1:11" hidden="1" outlineLevel="1" x14ac:dyDescent="0.25">
      <c r="A44" s="2" t="s">
        <v>16</v>
      </c>
      <c r="B44" s="2"/>
      <c r="C44" s="2"/>
      <c r="D44" s="2"/>
      <c r="E44" s="2"/>
      <c r="F44" s="2"/>
      <c r="G44" s="2"/>
      <c r="H44" s="3">
        <v>0</v>
      </c>
      <c r="I44" s="3">
        <v>0</v>
      </c>
      <c r="J44" s="3">
        <v>43106932</v>
      </c>
      <c r="K44" s="3">
        <v>-43106932</v>
      </c>
    </row>
    <row r="45" spans="1:11" hidden="1" outlineLevel="2" x14ac:dyDescent="0.25">
      <c r="A45" s="4" t="s">
        <v>402</v>
      </c>
      <c r="B45" s="4" t="s">
        <v>18</v>
      </c>
      <c r="C45" s="4" t="s">
        <v>401</v>
      </c>
      <c r="D45" s="4" t="s">
        <v>20</v>
      </c>
      <c r="E45" s="4" t="s">
        <v>21</v>
      </c>
      <c r="F45" s="4" t="s">
        <v>701</v>
      </c>
      <c r="G45" s="5" t="s">
        <v>532</v>
      </c>
      <c r="H45" s="6"/>
      <c r="I45" s="6">
        <v>0</v>
      </c>
      <c r="J45" s="6">
        <v>41528376</v>
      </c>
      <c r="K45" s="6">
        <v>-41528376</v>
      </c>
    </row>
    <row r="46" spans="1:11" hidden="1" outlineLevel="2" x14ac:dyDescent="0.25">
      <c r="A46" s="4" t="s">
        <v>402</v>
      </c>
      <c r="B46" s="4" t="s">
        <v>18</v>
      </c>
      <c r="C46" s="4" t="s">
        <v>401</v>
      </c>
      <c r="D46" s="4" t="s">
        <v>20</v>
      </c>
      <c r="E46" s="4" t="s">
        <v>21</v>
      </c>
      <c r="F46" s="4" t="s">
        <v>700</v>
      </c>
      <c r="G46" s="5" t="s">
        <v>530</v>
      </c>
      <c r="H46" s="6"/>
      <c r="I46" s="6">
        <v>0</v>
      </c>
      <c r="J46" s="6">
        <v>1578556</v>
      </c>
      <c r="K46" s="6">
        <v>-43106932</v>
      </c>
    </row>
    <row r="47" spans="1:11" s="79" customFormat="1" collapsed="1" x14ac:dyDescent="0.25">
      <c r="A47" s="77" t="s">
        <v>699</v>
      </c>
      <c r="B47" s="77"/>
      <c r="C47" s="77"/>
      <c r="D47" s="77"/>
      <c r="E47" s="77"/>
      <c r="F47" s="77"/>
      <c r="G47" s="77"/>
      <c r="H47" s="78">
        <v>0</v>
      </c>
      <c r="I47" s="78">
        <v>0</v>
      </c>
      <c r="J47" s="78">
        <v>9783275</v>
      </c>
      <c r="K47" s="78">
        <v>-9783275</v>
      </c>
    </row>
    <row r="48" spans="1:11" hidden="1" outlineLevel="1" x14ac:dyDescent="0.25">
      <c r="A48" s="2" t="s">
        <v>72</v>
      </c>
      <c r="B48" s="2"/>
      <c r="C48" s="2"/>
      <c r="D48" s="2"/>
      <c r="E48" s="2"/>
      <c r="F48" s="2"/>
      <c r="G48" s="2"/>
      <c r="H48" s="3">
        <v>0</v>
      </c>
      <c r="I48" s="3">
        <v>0</v>
      </c>
      <c r="J48" s="3">
        <v>4895762.5</v>
      </c>
      <c r="K48" s="3">
        <v>-4895762.5</v>
      </c>
    </row>
    <row r="49" spans="1:11" hidden="1" outlineLevel="2" x14ac:dyDescent="0.25">
      <c r="A49" s="4" t="s">
        <v>697</v>
      </c>
      <c r="B49" s="4" t="s">
        <v>18</v>
      </c>
      <c r="C49" s="4" t="s">
        <v>696</v>
      </c>
      <c r="D49" s="4" t="s">
        <v>75</v>
      </c>
      <c r="E49" s="4" t="s">
        <v>76</v>
      </c>
      <c r="F49" s="4" t="s">
        <v>698</v>
      </c>
      <c r="G49" s="5" t="s">
        <v>534</v>
      </c>
      <c r="H49" s="6"/>
      <c r="I49" s="6">
        <v>0</v>
      </c>
      <c r="J49" s="6">
        <v>4895762.5</v>
      </c>
      <c r="K49" s="6">
        <v>-4895762.5</v>
      </c>
    </row>
    <row r="50" spans="1:11" hidden="1" outlineLevel="1" x14ac:dyDescent="0.25">
      <c r="A50" s="2" t="s">
        <v>27</v>
      </c>
      <c r="B50" s="2"/>
      <c r="C50" s="2"/>
      <c r="D50" s="2"/>
      <c r="E50" s="2"/>
      <c r="F50" s="2"/>
      <c r="G50" s="2"/>
      <c r="H50" s="3">
        <v>0</v>
      </c>
      <c r="I50" s="3">
        <v>0</v>
      </c>
      <c r="J50" s="3">
        <v>4887512.5</v>
      </c>
      <c r="K50" s="3">
        <v>-4887512.5</v>
      </c>
    </row>
    <row r="51" spans="1:11" hidden="1" outlineLevel="2" x14ac:dyDescent="0.25">
      <c r="A51" s="4" t="s">
        <v>697</v>
      </c>
      <c r="B51" s="4" t="s">
        <v>18</v>
      </c>
      <c r="C51" s="4" t="s">
        <v>696</v>
      </c>
      <c r="D51" s="4" t="s">
        <v>30</v>
      </c>
      <c r="E51" s="4" t="s">
        <v>31</v>
      </c>
      <c r="F51" s="4" t="s">
        <v>695</v>
      </c>
      <c r="G51" s="5" t="s">
        <v>547</v>
      </c>
      <c r="H51" s="6"/>
      <c r="I51" s="6">
        <v>0</v>
      </c>
      <c r="J51" s="6">
        <v>4887512.5</v>
      </c>
      <c r="K51" s="6">
        <v>-4887512.5</v>
      </c>
    </row>
    <row r="52" spans="1:11" s="79" customFormat="1" collapsed="1" x14ac:dyDescent="0.25">
      <c r="A52" s="77" t="s">
        <v>58</v>
      </c>
      <c r="B52" s="77"/>
      <c r="C52" s="77"/>
      <c r="D52" s="77"/>
      <c r="E52" s="77"/>
      <c r="F52" s="77"/>
      <c r="G52" s="77"/>
      <c r="H52" s="78">
        <v>-7483347</v>
      </c>
      <c r="I52" s="78">
        <v>0</v>
      </c>
      <c r="J52" s="78">
        <v>1881715</v>
      </c>
      <c r="K52" s="78">
        <v>-9365062</v>
      </c>
    </row>
    <row r="53" spans="1:11" hidden="1" outlineLevel="1" x14ac:dyDescent="0.25">
      <c r="A53" s="2" t="s">
        <v>27</v>
      </c>
      <c r="B53" s="2"/>
      <c r="C53" s="2"/>
      <c r="D53" s="2"/>
      <c r="E53" s="2"/>
      <c r="F53" s="2"/>
      <c r="G53" s="2"/>
      <c r="H53" s="3">
        <v>-7483347</v>
      </c>
      <c r="I53" s="3">
        <v>0</v>
      </c>
      <c r="J53" s="3">
        <v>1881715</v>
      </c>
      <c r="K53" s="3">
        <v>-9365062</v>
      </c>
    </row>
    <row r="54" spans="1:11" hidden="1" outlineLevel="2" x14ac:dyDescent="0.25">
      <c r="A54" s="4" t="s">
        <v>59</v>
      </c>
      <c r="B54" s="4" t="s">
        <v>18</v>
      </c>
      <c r="C54" s="4" t="s">
        <v>60</v>
      </c>
      <c r="D54" s="4" t="s">
        <v>30</v>
      </c>
      <c r="E54" s="4" t="s">
        <v>31</v>
      </c>
      <c r="F54" s="4" t="s">
        <v>694</v>
      </c>
      <c r="G54" s="5" t="s">
        <v>547</v>
      </c>
      <c r="H54" s="6"/>
      <c r="I54" s="6">
        <v>0</v>
      </c>
      <c r="J54" s="6">
        <v>1881715</v>
      </c>
      <c r="K54" s="6">
        <v>-9365062</v>
      </c>
    </row>
    <row r="55" spans="1:11" s="79" customFormat="1" collapsed="1" x14ac:dyDescent="0.25">
      <c r="A55" s="77" t="s">
        <v>63</v>
      </c>
      <c r="B55" s="77"/>
      <c r="C55" s="77"/>
      <c r="D55" s="77"/>
      <c r="E55" s="77"/>
      <c r="F55" s="77"/>
      <c r="G55" s="77"/>
      <c r="H55" s="78">
        <v>-92071160.359999999</v>
      </c>
      <c r="I55" s="78">
        <v>3055</v>
      </c>
      <c r="J55" s="78">
        <v>105233693.39</v>
      </c>
      <c r="K55" s="78">
        <v>-197301798.75</v>
      </c>
    </row>
    <row r="56" spans="1:11" hidden="1" outlineLevel="1" x14ac:dyDescent="0.25">
      <c r="A56" s="2" t="s">
        <v>27</v>
      </c>
      <c r="B56" s="2"/>
      <c r="C56" s="2"/>
      <c r="D56" s="2"/>
      <c r="E56" s="2"/>
      <c r="F56" s="2"/>
      <c r="G56" s="2"/>
      <c r="H56" s="3">
        <v>-37454140.159999996</v>
      </c>
      <c r="I56" s="3">
        <v>0</v>
      </c>
      <c r="J56" s="3">
        <v>9180371.4000000004</v>
      </c>
      <c r="K56" s="3">
        <v>-46634511.560000002</v>
      </c>
    </row>
    <row r="57" spans="1:11" hidden="1" outlineLevel="2" x14ac:dyDescent="0.25">
      <c r="A57" s="4" t="s">
        <v>64</v>
      </c>
      <c r="B57" s="4" t="s">
        <v>18</v>
      </c>
      <c r="C57" s="4" t="s">
        <v>65</v>
      </c>
      <c r="D57" s="4" t="s">
        <v>30</v>
      </c>
      <c r="E57" s="4" t="s">
        <v>31</v>
      </c>
      <c r="F57" s="4" t="s">
        <v>693</v>
      </c>
      <c r="G57" s="5" t="s">
        <v>536</v>
      </c>
      <c r="H57" s="6"/>
      <c r="I57" s="6">
        <v>0</v>
      </c>
      <c r="J57" s="6">
        <v>2951115</v>
      </c>
      <c r="K57" s="6">
        <v>-40405255.159999996</v>
      </c>
    </row>
    <row r="58" spans="1:11" hidden="1" outlineLevel="2" x14ac:dyDescent="0.25">
      <c r="A58" s="4" t="s">
        <v>64</v>
      </c>
      <c r="B58" s="4" t="s">
        <v>18</v>
      </c>
      <c r="C58" s="4" t="s">
        <v>65</v>
      </c>
      <c r="D58" s="4" t="s">
        <v>30</v>
      </c>
      <c r="E58" s="4" t="s">
        <v>31</v>
      </c>
      <c r="F58" s="4" t="s">
        <v>692</v>
      </c>
      <c r="G58" s="5" t="s">
        <v>532</v>
      </c>
      <c r="H58" s="6"/>
      <c r="I58" s="6">
        <v>0</v>
      </c>
      <c r="J58" s="6">
        <v>3114628.2</v>
      </c>
      <c r="K58" s="6">
        <v>-43519883.359999999</v>
      </c>
    </row>
    <row r="59" spans="1:11" hidden="1" outlineLevel="2" x14ac:dyDescent="0.25">
      <c r="A59" s="4" t="s">
        <v>64</v>
      </c>
      <c r="B59" s="4" t="s">
        <v>18</v>
      </c>
      <c r="C59" s="4" t="s">
        <v>65</v>
      </c>
      <c r="D59" s="4" t="s">
        <v>30</v>
      </c>
      <c r="E59" s="4" t="s">
        <v>31</v>
      </c>
      <c r="F59" s="4" t="s">
        <v>691</v>
      </c>
      <c r="G59" s="5" t="s">
        <v>532</v>
      </c>
      <c r="H59" s="6"/>
      <c r="I59" s="6">
        <v>0</v>
      </c>
      <c r="J59" s="6">
        <v>3114628.2</v>
      </c>
      <c r="K59" s="6">
        <v>-46634511.560000002</v>
      </c>
    </row>
    <row r="60" spans="1:11" hidden="1" outlineLevel="1" x14ac:dyDescent="0.25">
      <c r="A60" s="2" t="s">
        <v>84</v>
      </c>
      <c r="B60" s="2"/>
      <c r="C60" s="2"/>
      <c r="D60" s="2"/>
      <c r="E60" s="2"/>
      <c r="F60" s="2"/>
      <c r="G60" s="2"/>
      <c r="H60" s="3">
        <v>0</v>
      </c>
      <c r="I60" s="3">
        <v>3055</v>
      </c>
      <c r="J60" s="3">
        <v>0</v>
      </c>
      <c r="K60" s="3">
        <v>3055</v>
      </c>
    </row>
    <row r="61" spans="1:11" hidden="1" outlineLevel="2" x14ac:dyDescent="0.25">
      <c r="A61" s="4" t="s">
        <v>64</v>
      </c>
      <c r="B61" s="4" t="s">
        <v>18</v>
      </c>
      <c r="C61" s="4" t="s">
        <v>65</v>
      </c>
      <c r="D61" s="4" t="s">
        <v>87</v>
      </c>
      <c r="E61" s="4" t="s">
        <v>88</v>
      </c>
      <c r="F61" s="4" t="s">
        <v>690</v>
      </c>
      <c r="G61" s="5" t="s">
        <v>547</v>
      </c>
      <c r="H61" s="6"/>
      <c r="I61" s="6">
        <v>3055</v>
      </c>
      <c r="J61" s="6">
        <v>0</v>
      </c>
      <c r="K61" s="6">
        <v>3055</v>
      </c>
    </row>
    <row r="62" spans="1:11" hidden="1" outlineLevel="1" x14ac:dyDescent="0.25">
      <c r="A62" s="2" t="s">
        <v>80</v>
      </c>
      <c r="B62" s="2"/>
      <c r="C62" s="2"/>
      <c r="D62" s="2"/>
      <c r="E62" s="2"/>
      <c r="F62" s="2"/>
      <c r="G62" s="2"/>
      <c r="H62" s="3">
        <v>0</v>
      </c>
      <c r="I62" s="3">
        <v>0</v>
      </c>
      <c r="J62" s="3">
        <v>17782692.050000001</v>
      </c>
      <c r="K62" s="3">
        <v>-17782692.050000001</v>
      </c>
    </row>
    <row r="63" spans="1:11" hidden="1" outlineLevel="2" x14ac:dyDescent="0.25">
      <c r="A63" s="4" t="s">
        <v>64</v>
      </c>
      <c r="B63" s="4" t="s">
        <v>18</v>
      </c>
      <c r="C63" s="4" t="s">
        <v>65</v>
      </c>
      <c r="D63" s="4" t="s">
        <v>81</v>
      </c>
      <c r="E63" s="4" t="s">
        <v>82</v>
      </c>
      <c r="F63" s="4" t="s">
        <v>689</v>
      </c>
      <c r="G63" s="5" t="s">
        <v>530</v>
      </c>
      <c r="H63" s="6"/>
      <c r="I63" s="6">
        <v>0</v>
      </c>
      <c r="J63" s="6">
        <v>5834556.5</v>
      </c>
      <c r="K63" s="6">
        <v>-5834556.5</v>
      </c>
    </row>
    <row r="64" spans="1:11" hidden="1" outlineLevel="2" x14ac:dyDescent="0.25">
      <c r="A64" s="4" t="s">
        <v>64</v>
      </c>
      <c r="B64" s="4" t="s">
        <v>18</v>
      </c>
      <c r="C64" s="4" t="s">
        <v>65</v>
      </c>
      <c r="D64" s="4" t="s">
        <v>81</v>
      </c>
      <c r="E64" s="4" t="s">
        <v>82</v>
      </c>
      <c r="F64" s="4" t="s">
        <v>688</v>
      </c>
      <c r="G64" s="5" t="s">
        <v>547</v>
      </c>
      <c r="H64" s="6"/>
      <c r="I64" s="6">
        <v>0</v>
      </c>
      <c r="J64" s="6">
        <v>3055</v>
      </c>
      <c r="K64" s="6">
        <v>-5837611.5</v>
      </c>
    </row>
    <row r="65" spans="1:11" hidden="1" outlineLevel="2" x14ac:dyDescent="0.25">
      <c r="A65" s="4" t="s">
        <v>64</v>
      </c>
      <c r="B65" s="4" t="s">
        <v>18</v>
      </c>
      <c r="C65" s="4" t="s">
        <v>65</v>
      </c>
      <c r="D65" s="4" t="s">
        <v>81</v>
      </c>
      <c r="E65" s="4" t="s">
        <v>82</v>
      </c>
      <c r="F65" s="4" t="s">
        <v>687</v>
      </c>
      <c r="G65" s="5" t="s">
        <v>547</v>
      </c>
      <c r="H65" s="6"/>
      <c r="I65" s="6">
        <v>0</v>
      </c>
      <c r="J65" s="6">
        <v>11945080.550000001</v>
      </c>
      <c r="K65" s="6">
        <v>-17782692.050000001</v>
      </c>
    </row>
    <row r="66" spans="1:11" hidden="1" outlineLevel="1" x14ac:dyDescent="0.25">
      <c r="A66" s="2" t="s">
        <v>16</v>
      </c>
      <c r="B66" s="2"/>
      <c r="C66" s="2"/>
      <c r="D66" s="2"/>
      <c r="E66" s="2"/>
      <c r="F66" s="2"/>
      <c r="G66" s="2"/>
      <c r="H66" s="3">
        <v>-54617020.200000003</v>
      </c>
      <c r="I66" s="3">
        <v>0</v>
      </c>
      <c r="J66" s="3">
        <v>78270629.939999998</v>
      </c>
      <c r="K66" s="3">
        <v>-132887650.14</v>
      </c>
    </row>
    <row r="67" spans="1:11" hidden="1" outlineLevel="2" x14ac:dyDescent="0.25">
      <c r="A67" s="4" t="s">
        <v>64</v>
      </c>
      <c r="B67" s="4" t="s">
        <v>18</v>
      </c>
      <c r="C67" s="4" t="s">
        <v>65</v>
      </c>
      <c r="D67" s="4" t="s">
        <v>20</v>
      </c>
      <c r="E67" s="4" t="s">
        <v>21</v>
      </c>
      <c r="F67" s="4" t="s">
        <v>686</v>
      </c>
      <c r="G67" s="5" t="s">
        <v>536</v>
      </c>
      <c r="H67" s="6"/>
      <c r="I67" s="6">
        <v>0</v>
      </c>
      <c r="J67" s="6">
        <v>23608920</v>
      </c>
      <c r="K67" s="6">
        <v>-78225940.200000003</v>
      </c>
    </row>
    <row r="68" spans="1:11" hidden="1" outlineLevel="2" x14ac:dyDescent="0.25">
      <c r="A68" s="4" t="s">
        <v>64</v>
      </c>
      <c r="B68" s="4" t="s">
        <v>18</v>
      </c>
      <c r="C68" s="4" t="s">
        <v>65</v>
      </c>
      <c r="D68" s="4" t="s">
        <v>20</v>
      </c>
      <c r="E68" s="4" t="s">
        <v>21</v>
      </c>
      <c r="F68" s="4" t="s">
        <v>685</v>
      </c>
      <c r="G68" s="5" t="s">
        <v>536</v>
      </c>
      <c r="H68" s="6"/>
      <c r="I68" s="6">
        <v>0</v>
      </c>
      <c r="J68" s="6">
        <v>3305248.8</v>
      </c>
      <c r="K68" s="6">
        <v>-81531189</v>
      </c>
    </row>
    <row r="69" spans="1:11" hidden="1" outlineLevel="2" x14ac:dyDescent="0.25">
      <c r="A69" s="4" t="s">
        <v>64</v>
      </c>
      <c r="B69" s="4" t="s">
        <v>18</v>
      </c>
      <c r="C69" s="4" t="s">
        <v>65</v>
      </c>
      <c r="D69" s="4" t="s">
        <v>20</v>
      </c>
      <c r="E69" s="4" t="s">
        <v>21</v>
      </c>
      <c r="F69" s="4" t="s">
        <v>684</v>
      </c>
      <c r="G69" s="5" t="s">
        <v>534</v>
      </c>
      <c r="H69" s="6"/>
      <c r="I69" s="6">
        <v>0</v>
      </c>
      <c r="J69" s="6">
        <v>23670877.140000001</v>
      </c>
      <c r="K69" s="6">
        <v>-105202066.14</v>
      </c>
    </row>
    <row r="70" spans="1:11" hidden="1" outlineLevel="2" x14ac:dyDescent="0.25">
      <c r="A70" s="4" t="s">
        <v>64</v>
      </c>
      <c r="B70" s="4" t="s">
        <v>18</v>
      </c>
      <c r="C70" s="4" t="s">
        <v>65</v>
      </c>
      <c r="D70" s="4" t="s">
        <v>20</v>
      </c>
      <c r="E70" s="4" t="s">
        <v>21</v>
      </c>
      <c r="F70" s="4" t="s">
        <v>683</v>
      </c>
      <c r="G70" s="5" t="s">
        <v>532</v>
      </c>
      <c r="H70" s="6"/>
      <c r="I70" s="6">
        <v>0</v>
      </c>
      <c r="J70" s="6">
        <v>17303490</v>
      </c>
      <c r="K70" s="6">
        <v>-122505556.14</v>
      </c>
    </row>
    <row r="71" spans="1:11" hidden="1" outlineLevel="2" x14ac:dyDescent="0.25">
      <c r="A71" s="4" t="s">
        <v>64</v>
      </c>
      <c r="B71" s="4" t="s">
        <v>18</v>
      </c>
      <c r="C71" s="4" t="s">
        <v>65</v>
      </c>
      <c r="D71" s="4" t="s">
        <v>20</v>
      </c>
      <c r="E71" s="4" t="s">
        <v>21</v>
      </c>
      <c r="F71" s="4" t="s">
        <v>682</v>
      </c>
      <c r="G71" s="5" t="s">
        <v>532</v>
      </c>
      <c r="H71" s="6"/>
      <c r="I71" s="6">
        <v>0</v>
      </c>
      <c r="J71" s="6">
        <v>8074962</v>
      </c>
      <c r="K71" s="6">
        <v>-130580518.14</v>
      </c>
    </row>
    <row r="72" spans="1:11" hidden="1" outlineLevel="2" x14ac:dyDescent="0.25">
      <c r="A72" s="4" t="s">
        <v>64</v>
      </c>
      <c r="B72" s="4" t="s">
        <v>18</v>
      </c>
      <c r="C72" s="4" t="s">
        <v>65</v>
      </c>
      <c r="D72" s="4" t="s">
        <v>20</v>
      </c>
      <c r="E72" s="4" t="s">
        <v>21</v>
      </c>
      <c r="F72" s="4" t="s">
        <v>681</v>
      </c>
      <c r="G72" s="5" t="s">
        <v>532</v>
      </c>
      <c r="H72" s="6"/>
      <c r="I72" s="6">
        <v>0</v>
      </c>
      <c r="J72" s="6">
        <v>2307132</v>
      </c>
      <c r="K72" s="6">
        <v>-132887650.14</v>
      </c>
    </row>
    <row r="73" spans="1:11" s="73" customFormat="1" collapsed="1" x14ac:dyDescent="0.25">
      <c r="A73" s="71" t="s">
        <v>71</v>
      </c>
      <c r="B73" s="71"/>
      <c r="C73" s="71"/>
      <c r="D73" s="71"/>
      <c r="E73" s="71"/>
      <c r="F73" s="71"/>
      <c r="G73" s="71"/>
      <c r="H73" s="72">
        <v>-57468948</v>
      </c>
      <c r="I73" s="72">
        <v>0</v>
      </c>
      <c r="J73" s="72">
        <v>48278768</v>
      </c>
      <c r="K73" s="72">
        <v>-105747716</v>
      </c>
    </row>
    <row r="74" spans="1:11" hidden="1" outlineLevel="1" x14ac:dyDescent="0.25">
      <c r="A74" s="2" t="s">
        <v>72</v>
      </c>
      <c r="B74" s="2"/>
      <c r="C74" s="2"/>
      <c r="D74" s="2"/>
      <c r="E74" s="2"/>
      <c r="F74" s="2"/>
      <c r="G74" s="2"/>
      <c r="H74" s="3">
        <v>-19814500</v>
      </c>
      <c r="I74" s="3">
        <v>0</v>
      </c>
      <c r="J74" s="3">
        <v>10624320</v>
      </c>
      <c r="K74" s="3">
        <v>-30438820</v>
      </c>
    </row>
    <row r="75" spans="1:11" hidden="1" outlineLevel="2" x14ac:dyDescent="0.25">
      <c r="A75" s="4" t="s">
        <v>73</v>
      </c>
      <c r="B75" s="4" t="s">
        <v>18</v>
      </c>
      <c r="C75" s="4" t="s">
        <v>74</v>
      </c>
      <c r="D75" s="4" t="s">
        <v>75</v>
      </c>
      <c r="E75" s="4" t="s">
        <v>76</v>
      </c>
      <c r="F75" s="4" t="s">
        <v>678</v>
      </c>
      <c r="G75" s="5" t="s">
        <v>536</v>
      </c>
      <c r="H75" s="6"/>
      <c r="I75" s="6">
        <v>0</v>
      </c>
      <c r="J75" s="6">
        <v>2000000</v>
      </c>
      <c r="K75" s="6">
        <v>-21814500</v>
      </c>
    </row>
    <row r="76" spans="1:11" hidden="1" outlineLevel="2" x14ac:dyDescent="0.25">
      <c r="A76" s="4" t="s">
        <v>73</v>
      </c>
      <c r="B76" s="4" t="s">
        <v>18</v>
      </c>
      <c r="C76" s="4" t="s">
        <v>74</v>
      </c>
      <c r="D76" s="4" t="s">
        <v>75</v>
      </c>
      <c r="E76" s="4" t="s">
        <v>76</v>
      </c>
      <c r="F76" s="4" t="s">
        <v>680</v>
      </c>
      <c r="G76" s="5" t="s">
        <v>534</v>
      </c>
      <c r="H76" s="6"/>
      <c r="I76" s="6">
        <v>0</v>
      </c>
      <c r="J76" s="6">
        <v>3312160</v>
      </c>
      <c r="K76" s="6">
        <v>-25126660</v>
      </c>
    </row>
    <row r="77" spans="1:11" hidden="1" outlineLevel="2" x14ac:dyDescent="0.25">
      <c r="A77" s="4" t="s">
        <v>73</v>
      </c>
      <c r="B77" s="4" t="s">
        <v>18</v>
      </c>
      <c r="C77" s="4" t="s">
        <v>74</v>
      </c>
      <c r="D77" s="4" t="s">
        <v>75</v>
      </c>
      <c r="E77" s="4" t="s">
        <v>76</v>
      </c>
      <c r="F77" s="4" t="s">
        <v>677</v>
      </c>
      <c r="G77" s="5" t="s">
        <v>532</v>
      </c>
      <c r="H77" s="6"/>
      <c r="I77" s="6">
        <v>0</v>
      </c>
      <c r="J77" s="6">
        <v>2000000</v>
      </c>
      <c r="K77" s="6">
        <v>-27126660</v>
      </c>
    </row>
    <row r="78" spans="1:11" hidden="1" outlineLevel="2" x14ac:dyDescent="0.25">
      <c r="A78" s="4" t="s">
        <v>73</v>
      </c>
      <c r="B78" s="4" t="s">
        <v>18</v>
      </c>
      <c r="C78" s="4" t="s">
        <v>74</v>
      </c>
      <c r="D78" s="4" t="s">
        <v>75</v>
      </c>
      <c r="E78" s="4" t="s">
        <v>76</v>
      </c>
      <c r="F78" s="4" t="s">
        <v>679</v>
      </c>
      <c r="G78" s="5" t="s">
        <v>530</v>
      </c>
      <c r="H78" s="6"/>
      <c r="I78" s="6">
        <v>0</v>
      </c>
      <c r="J78" s="6">
        <v>3312160</v>
      </c>
      <c r="K78" s="6">
        <v>-30438820</v>
      </c>
    </row>
    <row r="79" spans="1:11" hidden="1" outlineLevel="1" x14ac:dyDescent="0.25">
      <c r="A79" s="2" t="s">
        <v>80</v>
      </c>
      <c r="B79" s="2"/>
      <c r="C79" s="2"/>
      <c r="D79" s="2"/>
      <c r="E79" s="2"/>
      <c r="F79" s="2"/>
      <c r="G79" s="2"/>
      <c r="H79" s="3">
        <v>-37654448</v>
      </c>
      <c r="I79" s="3">
        <v>0</v>
      </c>
      <c r="J79" s="3">
        <v>37654448</v>
      </c>
      <c r="K79" s="3">
        <v>-75308896</v>
      </c>
    </row>
    <row r="80" spans="1:11" hidden="1" outlineLevel="2" x14ac:dyDescent="0.25">
      <c r="A80" s="4" t="s">
        <v>73</v>
      </c>
      <c r="B80" s="4" t="s">
        <v>18</v>
      </c>
      <c r="C80" s="4" t="s">
        <v>74</v>
      </c>
      <c r="D80" s="4" t="s">
        <v>81</v>
      </c>
      <c r="E80" s="4" t="s">
        <v>82</v>
      </c>
      <c r="F80" s="4" t="s">
        <v>678</v>
      </c>
      <c r="G80" s="5" t="s">
        <v>536</v>
      </c>
      <c r="H80" s="6"/>
      <c r="I80" s="6">
        <v>0</v>
      </c>
      <c r="J80" s="6">
        <v>18827224</v>
      </c>
      <c r="K80" s="6">
        <v>-56481672</v>
      </c>
    </row>
    <row r="81" spans="1:11" hidden="1" outlineLevel="2" x14ac:dyDescent="0.25">
      <c r="A81" s="4" t="s">
        <v>73</v>
      </c>
      <c r="B81" s="4" t="s">
        <v>18</v>
      </c>
      <c r="C81" s="4" t="s">
        <v>74</v>
      </c>
      <c r="D81" s="4" t="s">
        <v>81</v>
      </c>
      <c r="E81" s="4" t="s">
        <v>82</v>
      </c>
      <c r="F81" s="4" t="s">
        <v>677</v>
      </c>
      <c r="G81" s="5" t="s">
        <v>532</v>
      </c>
      <c r="H81" s="6"/>
      <c r="I81" s="6">
        <v>0</v>
      </c>
      <c r="J81" s="6">
        <v>18827224</v>
      </c>
      <c r="K81" s="6">
        <v>-75308896</v>
      </c>
    </row>
    <row r="82" spans="1:11" s="76" customFormat="1" collapsed="1" x14ac:dyDescent="0.25">
      <c r="A82" s="74" t="s">
        <v>83</v>
      </c>
      <c r="B82" s="74"/>
      <c r="C82" s="74"/>
      <c r="D82" s="74"/>
      <c r="E82" s="74"/>
      <c r="F82" s="74"/>
      <c r="G82" s="74"/>
      <c r="H82" s="75">
        <v>-292992</v>
      </c>
      <c r="I82" s="75">
        <v>0</v>
      </c>
      <c r="J82" s="75">
        <v>305984</v>
      </c>
      <c r="K82" s="75">
        <v>-598976</v>
      </c>
    </row>
    <row r="83" spans="1:11" hidden="1" outlineLevel="1" x14ac:dyDescent="0.25">
      <c r="A83" s="2" t="s">
        <v>84</v>
      </c>
      <c r="B83" s="2"/>
      <c r="C83" s="2"/>
      <c r="D83" s="2"/>
      <c r="E83" s="2"/>
      <c r="F83" s="2"/>
      <c r="G83" s="2"/>
      <c r="H83" s="3">
        <v>152992</v>
      </c>
      <c r="I83" s="3">
        <v>0</v>
      </c>
      <c r="J83" s="3">
        <v>0</v>
      </c>
      <c r="K83" s="3">
        <v>152992</v>
      </c>
    </row>
    <row r="84" spans="1:11" hidden="1" outlineLevel="2" x14ac:dyDescent="0.25">
      <c r="A84" s="4" t="s">
        <v>85</v>
      </c>
      <c r="B84" s="4" t="s">
        <v>18</v>
      </c>
      <c r="C84" s="4" t="s">
        <v>86</v>
      </c>
      <c r="D84" s="4" t="s">
        <v>87</v>
      </c>
      <c r="E84" s="4" t="s">
        <v>88</v>
      </c>
      <c r="F84" s="4"/>
      <c r="G84" s="5"/>
      <c r="H84" s="6"/>
      <c r="I84" s="6">
        <v>0</v>
      </c>
      <c r="J84" s="6">
        <v>0</v>
      </c>
      <c r="K84" s="6">
        <v>152992</v>
      </c>
    </row>
    <row r="85" spans="1:11" hidden="1" outlineLevel="1" x14ac:dyDescent="0.25">
      <c r="A85" s="2" t="s">
        <v>80</v>
      </c>
      <c r="B85" s="2"/>
      <c r="C85" s="2"/>
      <c r="D85" s="2"/>
      <c r="E85" s="2"/>
      <c r="F85" s="2"/>
      <c r="G85" s="2"/>
      <c r="H85" s="3">
        <v>-445984</v>
      </c>
      <c r="I85" s="3">
        <v>0</v>
      </c>
      <c r="J85" s="3">
        <v>305984</v>
      </c>
      <c r="K85" s="3">
        <v>-751968</v>
      </c>
    </row>
    <row r="86" spans="1:11" hidden="1" outlineLevel="2" x14ac:dyDescent="0.25">
      <c r="A86" s="4" t="s">
        <v>85</v>
      </c>
      <c r="B86" s="4" t="s">
        <v>18</v>
      </c>
      <c r="C86" s="4" t="s">
        <v>86</v>
      </c>
      <c r="D86" s="4" t="s">
        <v>81</v>
      </c>
      <c r="E86" s="4" t="s">
        <v>82</v>
      </c>
      <c r="F86" s="4" t="s">
        <v>676</v>
      </c>
      <c r="G86" s="5" t="s">
        <v>536</v>
      </c>
      <c r="H86" s="6"/>
      <c r="I86" s="6">
        <v>0</v>
      </c>
      <c r="J86" s="6">
        <v>152992</v>
      </c>
      <c r="K86" s="6">
        <v>-598976</v>
      </c>
    </row>
    <row r="87" spans="1:11" hidden="1" outlineLevel="2" x14ac:dyDescent="0.25">
      <c r="A87" s="4" t="s">
        <v>85</v>
      </c>
      <c r="B87" s="4" t="s">
        <v>18</v>
      </c>
      <c r="C87" s="4" t="s">
        <v>86</v>
      </c>
      <c r="D87" s="4" t="s">
        <v>81</v>
      </c>
      <c r="E87" s="4" t="s">
        <v>82</v>
      </c>
      <c r="F87" s="4" t="s">
        <v>675</v>
      </c>
      <c r="G87" s="5" t="s">
        <v>530</v>
      </c>
      <c r="H87" s="6"/>
      <c r="I87" s="6">
        <v>0</v>
      </c>
      <c r="J87" s="6">
        <v>152992</v>
      </c>
      <c r="K87" s="6">
        <v>-751968</v>
      </c>
    </row>
    <row r="88" spans="1:11" s="73" customFormat="1" collapsed="1" x14ac:dyDescent="0.25">
      <c r="A88" s="71" t="s">
        <v>93</v>
      </c>
      <c r="B88" s="71"/>
      <c r="C88" s="71"/>
      <c r="D88" s="71"/>
      <c r="E88" s="71"/>
      <c r="F88" s="71"/>
      <c r="G88" s="71"/>
      <c r="H88" s="72">
        <v>-53968823</v>
      </c>
      <c r="I88" s="72">
        <v>0</v>
      </c>
      <c r="J88" s="72">
        <v>48476370</v>
      </c>
      <c r="K88" s="72">
        <v>-102445193</v>
      </c>
    </row>
    <row r="89" spans="1:11" hidden="1" outlineLevel="1" x14ac:dyDescent="0.25">
      <c r="A89" s="2" t="s">
        <v>72</v>
      </c>
      <c r="B89" s="2"/>
      <c r="C89" s="2"/>
      <c r="D89" s="2"/>
      <c r="E89" s="2"/>
      <c r="F89" s="2"/>
      <c r="G89" s="2"/>
      <c r="H89" s="3">
        <v>-53968823</v>
      </c>
      <c r="I89" s="3">
        <v>0</v>
      </c>
      <c r="J89" s="3">
        <v>44476370</v>
      </c>
      <c r="K89" s="3">
        <v>-98445193</v>
      </c>
    </row>
    <row r="90" spans="1:11" hidden="1" outlineLevel="2" x14ac:dyDescent="0.25">
      <c r="A90" s="4" t="s">
        <v>94</v>
      </c>
      <c r="B90" s="4" t="s">
        <v>18</v>
      </c>
      <c r="C90" s="4" t="s">
        <v>95</v>
      </c>
      <c r="D90" s="4" t="s">
        <v>75</v>
      </c>
      <c r="E90" s="4" t="s">
        <v>76</v>
      </c>
      <c r="F90" s="4" t="s">
        <v>674</v>
      </c>
      <c r="G90" s="5" t="s">
        <v>530</v>
      </c>
      <c r="H90" s="6"/>
      <c r="I90" s="6">
        <v>0</v>
      </c>
      <c r="J90" s="6">
        <v>15121950</v>
      </c>
      <c r="K90" s="6">
        <v>-69090773</v>
      </c>
    </row>
    <row r="91" spans="1:11" hidden="1" outlineLevel="2" x14ac:dyDescent="0.25">
      <c r="A91" s="4" t="s">
        <v>94</v>
      </c>
      <c r="B91" s="4" t="s">
        <v>18</v>
      </c>
      <c r="C91" s="4" t="s">
        <v>95</v>
      </c>
      <c r="D91" s="4" t="s">
        <v>75</v>
      </c>
      <c r="E91" s="4" t="s">
        <v>76</v>
      </c>
      <c r="F91" s="4" t="s">
        <v>673</v>
      </c>
      <c r="G91" s="5" t="s">
        <v>530</v>
      </c>
      <c r="H91" s="6"/>
      <c r="I91" s="6">
        <v>0</v>
      </c>
      <c r="J91" s="6">
        <v>3780500</v>
      </c>
      <c r="K91" s="6">
        <v>-72871273</v>
      </c>
    </row>
    <row r="92" spans="1:11" hidden="1" outlineLevel="2" x14ac:dyDescent="0.25">
      <c r="A92" s="4" t="s">
        <v>94</v>
      </c>
      <c r="B92" s="4" t="s">
        <v>18</v>
      </c>
      <c r="C92" s="4" t="s">
        <v>95</v>
      </c>
      <c r="D92" s="4" t="s">
        <v>75</v>
      </c>
      <c r="E92" s="4" t="s">
        <v>76</v>
      </c>
      <c r="F92" s="4" t="s">
        <v>672</v>
      </c>
      <c r="G92" s="5" t="s">
        <v>530</v>
      </c>
      <c r="H92" s="6"/>
      <c r="I92" s="6">
        <v>0</v>
      </c>
      <c r="J92" s="6">
        <v>25573920</v>
      </c>
      <c r="K92" s="6">
        <v>-98445193</v>
      </c>
    </row>
    <row r="93" spans="1:11" hidden="1" outlineLevel="1" x14ac:dyDescent="0.25">
      <c r="A93" s="2" t="s">
        <v>80</v>
      </c>
      <c r="B93" s="2"/>
      <c r="C93" s="2"/>
      <c r="D93" s="2"/>
      <c r="E93" s="2"/>
      <c r="F93" s="2"/>
      <c r="G93" s="2"/>
      <c r="H93" s="3">
        <v>0</v>
      </c>
      <c r="I93" s="3">
        <v>0</v>
      </c>
      <c r="J93" s="3">
        <v>4000000</v>
      </c>
      <c r="K93" s="3">
        <v>-4000000</v>
      </c>
    </row>
    <row r="94" spans="1:11" hidden="1" outlineLevel="2" x14ac:dyDescent="0.25">
      <c r="A94" s="4" t="s">
        <v>94</v>
      </c>
      <c r="B94" s="4" t="s">
        <v>18</v>
      </c>
      <c r="C94" s="4" t="s">
        <v>95</v>
      </c>
      <c r="D94" s="4" t="s">
        <v>81</v>
      </c>
      <c r="E94" s="4" t="s">
        <v>82</v>
      </c>
      <c r="F94" s="4" t="s">
        <v>671</v>
      </c>
      <c r="G94" s="5" t="s">
        <v>530</v>
      </c>
      <c r="H94" s="6"/>
      <c r="I94" s="6">
        <v>0</v>
      </c>
      <c r="J94" s="6">
        <v>4000000</v>
      </c>
      <c r="K94" s="6">
        <v>-4000000</v>
      </c>
    </row>
    <row r="95" spans="1:11" s="73" customFormat="1" collapsed="1" x14ac:dyDescent="0.25">
      <c r="A95" s="71" t="s">
        <v>670</v>
      </c>
      <c r="B95" s="71"/>
      <c r="C95" s="71"/>
      <c r="D95" s="71"/>
      <c r="E95" s="71"/>
      <c r="F95" s="71"/>
      <c r="G95" s="71"/>
      <c r="H95" s="72">
        <v>-1370918</v>
      </c>
      <c r="I95" s="72">
        <v>0</v>
      </c>
      <c r="J95" s="72">
        <v>1370918</v>
      </c>
      <c r="K95" s="72">
        <v>-2741836</v>
      </c>
    </row>
    <row r="96" spans="1:11" hidden="1" outlineLevel="1" x14ac:dyDescent="0.25">
      <c r="A96" s="2" t="s">
        <v>80</v>
      </c>
      <c r="B96" s="2"/>
      <c r="C96" s="2"/>
      <c r="D96" s="2"/>
      <c r="E96" s="2"/>
      <c r="F96" s="2"/>
      <c r="G96" s="2"/>
      <c r="H96" s="3">
        <v>-1370918</v>
      </c>
      <c r="I96" s="3">
        <v>0</v>
      </c>
      <c r="J96" s="3">
        <v>1370918</v>
      </c>
      <c r="K96" s="3">
        <v>-2741836</v>
      </c>
    </row>
    <row r="97" spans="1:11" hidden="1" outlineLevel="2" x14ac:dyDescent="0.25">
      <c r="A97" s="4" t="s">
        <v>100</v>
      </c>
      <c r="B97" s="4" t="s">
        <v>18</v>
      </c>
      <c r="C97" s="4" t="s">
        <v>668</v>
      </c>
      <c r="D97" s="4" t="s">
        <v>81</v>
      </c>
      <c r="E97" s="4" t="s">
        <v>82</v>
      </c>
      <c r="F97" s="4" t="s">
        <v>669</v>
      </c>
      <c r="G97" s="5" t="s">
        <v>536</v>
      </c>
      <c r="H97" s="6"/>
      <c r="I97" s="6">
        <v>0</v>
      </c>
      <c r="J97" s="6">
        <v>685459</v>
      </c>
      <c r="K97" s="6">
        <v>-2056377</v>
      </c>
    </row>
    <row r="98" spans="1:11" hidden="1" outlineLevel="2" x14ac:dyDescent="0.25">
      <c r="A98" s="4" t="s">
        <v>100</v>
      </c>
      <c r="B98" s="4" t="s">
        <v>18</v>
      </c>
      <c r="C98" s="4" t="s">
        <v>668</v>
      </c>
      <c r="D98" s="4" t="s">
        <v>81</v>
      </c>
      <c r="E98" s="4" t="s">
        <v>82</v>
      </c>
      <c r="F98" s="4" t="s">
        <v>667</v>
      </c>
      <c r="G98" s="5" t="s">
        <v>532</v>
      </c>
      <c r="H98" s="6"/>
      <c r="I98" s="6">
        <v>0</v>
      </c>
      <c r="J98" s="6">
        <v>685459</v>
      </c>
      <c r="K98" s="6">
        <v>-2741836</v>
      </c>
    </row>
    <row r="99" spans="1:11" s="73" customFormat="1" collapsed="1" x14ac:dyDescent="0.25">
      <c r="A99" s="71" t="s">
        <v>104</v>
      </c>
      <c r="B99" s="71"/>
      <c r="C99" s="71"/>
      <c r="D99" s="71"/>
      <c r="E99" s="71"/>
      <c r="F99" s="71"/>
      <c r="G99" s="71"/>
      <c r="H99" s="72">
        <v>-2663590</v>
      </c>
      <c r="I99" s="72">
        <v>0</v>
      </c>
      <c r="J99" s="72">
        <v>2663590</v>
      </c>
      <c r="K99" s="72">
        <v>-5327180</v>
      </c>
    </row>
    <row r="100" spans="1:11" hidden="1" outlineLevel="1" x14ac:dyDescent="0.25">
      <c r="A100" s="2" t="s">
        <v>80</v>
      </c>
      <c r="B100" s="2"/>
      <c r="C100" s="2"/>
      <c r="D100" s="2"/>
      <c r="E100" s="2"/>
      <c r="F100" s="2"/>
      <c r="G100" s="2"/>
      <c r="H100" s="3">
        <v>-2663590</v>
      </c>
      <c r="I100" s="3">
        <v>0</v>
      </c>
      <c r="J100" s="3">
        <v>2663590</v>
      </c>
      <c r="K100" s="3">
        <v>-5327180</v>
      </c>
    </row>
    <row r="101" spans="1:11" hidden="1" outlineLevel="2" x14ac:dyDescent="0.25">
      <c r="A101" s="4" t="s">
        <v>105</v>
      </c>
      <c r="B101" s="4" t="s">
        <v>18</v>
      </c>
      <c r="C101" s="4" t="s">
        <v>106</v>
      </c>
      <c r="D101" s="4" t="s">
        <v>81</v>
      </c>
      <c r="E101" s="4" t="s">
        <v>82</v>
      </c>
      <c r="F101" s="4" t="s">
        <v>666</v>
      </c>
      <c r="G101" s="5" t="s">
        <v>536</v>
      </c>
      <c r="H101" s="6"/>
      <c r="I101" s="6">
        <v>0</v>
      </c>
      <c r="J101" s="6">
        <v>1331795</v>
      </c>
      <c r="K101" s="6">
        <v>-3995385</v>
      </c>
    </row>
    <row r="102" spans="1:11" hidden="1" outlineLevel="2" x14ac:dyDescent="0.25">
      <c r="A102" s="4" t="s">
        <v>105</v>
      </c>
      <c r="B102" s="4" t="s">
        <v>18</v>
      </c>
      <c r="C102" s="4" t="s">
        <v>106</v>
      </c>
      <c r="D102" s="4" t="s">
        <v>81</v>
      </c>
      <c r="E102" s="4" t="s">
        <v>82</v>
      </c>
      <c r="F102" s="4" t="s">
        <v>665</v>
      </c>
      <c r="G102" s="5" t="s">
        <v>532</v>
      </c>
      <c r="H102" s="6"/>
      <c r="I102" s="6">
        <v>0</v>
      </c>
      <c r="J102" s="6">
        <v>1331795</v>
      </c>
      <c r="K102" s="6">
        <v>-5327180</v>
      </c>
    </row>
    <row r="103" spans="1:11" s="76" customFormat="1" collapsed="1" x14ac:dyDescent="0.25">
      <c r="A103" s="74" t="s">
        <v>109</v>
      </c>
      <c r="B103" s="74"/>
      <c r="C103" s="74"/>
      <c r="D103" s="74"/>
      <c r="E103" s="74"/>
      <c r="F103" s="74"/>
      <c r="G103" s="74"/>
      <c r="H103" s="75">
        <v>34350000</v>
      </c>
      <c r="I103" s="75">
        <v>0</v>
      </c>
      <c r="J103" s="75">
        <v>107350000</v>
      </c>
      <c r="K103" s="75">
        <v>-73000000</v>
      </c>
    </row>
    <row r="104" spans="1:11" hidden="1" outlineLevel="1" x14ac:dyDescent="0.25">
      <c r="A104" s="2" t="s">
        <v>84</v>
      </c>
      <c r="B104" s="2"/>
      <c r="C104" s="2"/>
      <c r="D104" s="2"/>
      <c r="E104" s="2"/>
      <c r="F104" s="2"/>
      <c r="G104" s="2"/>
      <c r="H104" s="3">
        <v>57850000</v>
      </c>
      <c r="I104" s="3">
        <v>0</v>
      </c>
      <c r="J104" s="3">
        <v>0</v>
      </c>
      <c r="K104" s="3">
        <v>57850000</v>
      </c>
    </row>
    <row r="105" spans="1:11" hidden="1" outlineLevel="2" x14ac:dyDescent="0.25">
      <c r="A105" s="4" t="s">
        <v>110</v>
      </c>
      <c r="B105" s="4" t="s">
        <v>18</v>
      </c>
      <c r="C105" s="4" t="s">
        <v>111</v>
      </c>
      <c r="D105" s="4" t="s">
        <v>87</v>
      </c>
      <c r="E105" s="4" t="s">
        <v>88</v>
      </c>
      <c r="F105" s="4"/>
      <c r="G105" s="5"/>
      <c r="H105" s="6"/>
      <c r="I105" s="6">
        <v>0</v>
      </c>
      <c r="J105" s="6">
        <v>0</v>
      </c>
      <c r="K105" s="6">
        <v>57850000</v>
      </c>
    </row>
    <row r="106" spans="1:11" hidden="1" outlineLevel="1" x14ac:dyDescent="0.25">
      <c r="A106" s="2" t="s">
        <v>80</v>
      </c>
      <c r="B106" s="2"/>
      <c r="C106" s="2"/>
      <c r="D106" s="2"/>
      <c r="E106" s="2"/>
      <c r="F106" s="2"/>
      <c r="G106" s="2"/>
      <c r="H106" s="3">
        <v>-23500000</v>
      </c>
      <c r="I106" s="3">
        <v>0</v>
      </c>
      <c r="J106" s="3">
        <v>107350000</v>
      </c>
      <c r="K106" s="3">
        <v>-130850000</v>
      </c>
    </row>
    <row r="107" spans="1:11" hidden="1" outlineLevel="2" x14ac:dyDescent="0.25">
      <c r="A107" s="4" t="s">
        <v>110</v>
      </c>
      <c r="B107" s="4" t="s">
        <v>18</v>
      </c>
      <c r="C107" s="4" t="s">
        <v>111</v>
      </c>
      <c r="D107" s="4" t="s">
        <v>81</v>
      </c>
      <c r="E107" s="4" t="s">
        <v>82</v>
      </c>
      <c r="F107" s="4" t="s">
        <v>664</v>
      </c>
      <c r="G107" s="5" t="s">
        <v>536</v>
      </c>
      <c r="H107" s="6"/>
      <c r="I107" s="6">
        <v>0</v>
      </c>
      <c r="J107" s="6">
        <v>20000000</v>
      </c>
      <c r="K107" s="6">
        <v>-43500000</v>
      </c>
    </row>
    <row r="108" spans="1:11" hidden="1" outlineLevel="2" x14ac:dyDescent="0.25">
      <c r="A108" s="4" t="s">
        <v>110</v>
      </c>
      <c r="B108" s="4" t="s">
        <v>18</v>
      </c>
      <c r="C108" s="4" t="s">
        <v>111</v>
      </c>
      <c r="D108" s="4" t="s">
        <v>81</v>
      </c>
      <c r="E108" s="4" t="s">
        <v>82</v>
      </c>
      <c r="F108" s="4" t="s">
        <v>663</v>
      </c>
      <c r="G108" s="5" t="s">
        <v>536</v>
      </c>
      <c r="H108" s="6"/>
      <c r="I108" s="6">
        <v>0</v>
      </c>
      <c r="J108" s="6">
        <v>37850000</v>
      </c>
      <c r="K108" s="6">
        <v>-81350000</v>
      </c>
    </row>
    <row r="109" spans="1:11" hidden="1" outlineLevel="2" x14ac:dyDescent="0.25">
      <c r="A109" s="4" t="s">
        <v>110</v>
      </c>
      <c r="B109" s="4" t="s">
        <v>18</v>
      </c>
      <c r="C109" s="4" t="s">
        <v>111</v>
      </c>
      <c r="D109" s="4" t="s">
        <v>81</v>
      </c>
      <c r="E109" s="4" t="s">
        <v>82</v>
      </c>
      <c r="F109" s="4" t="s">
        <v>662</v>
      </c>
      <c r="G109" s="5" t="s">
        <v>536</v>
      </c>
      <c r="H109" s="6"/>
      <c r="I109" s="6">
        <v>0</v>
      </c>
      <c r="J109" s="6">
        <v>13000000</v>
      </c>
      <c r="K109" s="6">
        <v>-94350000</v>
      </c>
    </row>
    <row r="110" spans="1:11" hidden="1" outlineLevel="2" x14ac:dyDescent="0.25">
      <c r="A110" s="4" t="s">
        <v>110</v>
      </c>
      <c r="B110" s="4" t="s">
        <v>18</v>
      </c>
      <c r="C110" s="4" t="s">
        <v>111</v>
      </c>
      <c r="D110" s="4" t="s">
        <v>81</v>
      </c>
      <c r="E110" s="4" t="s">
        <v>82</v>
      </c>
      <c r="F110" s="4" t="s">
        <v>661</v>
      </c>
      <c r="G110" s="5" t="s">
        <v>530</v>
      </c>
      <c r="H110" s="6"/>
      <c r="I110" s="6">
        <v>0</v>
      </c>
      <c r="J110" s="6">
        <v>5250000</v>
      </c>
      <c r="K110" s="6">
        <v>-99600000</v>
      </c>
    </row>
    <row r="111" spans="1:11" hidden="1" outlineLevel="2" x14ac:dyDescent="0.25">
      <c r="A111" s="4" t="s">
        <v>110</v>
      </c>
      <c r="B111" s="4" t="s">
        <v>18</v>
      </c>
      <c r="C111" s="4" t="s">
        <v>111</v>
      </c>
      <c r="D111" s="4" t="s">
        <v>81</v>
      </c>
      <c r="E111" s="4" t="s">
        <v>82</v>
      </c>
      <c r="F111" s="4" t="s">
        <v>660</v>
      </c>
      <c r="G111" s="5" t="s">
        <v>530</v>
      </c>
      <c r="H111" s="6"/>
      <c r="I111" s="6">
        <v>0</v>
      </c>
      <c r="J111" s="6">
        <v>13000000</v>
      </c>
      <c r="K111" s="6">
        <v>-112600000</v>
      </c>
    </row>
    <row r="112" spans="1:11" hidden="1" outlineLevel="2" x14ac:dyDescent="0.25">
      <c r="A112" s="4" t="s">
        <v>110</v>
      </c>
      <c r="B112" s="4" t="s">
        <v>18</v>
      </c>
      <c r="C112" s="4" t="s">
        <v>111</v>
      </c>
      <c r="D112" s="4" t="s">
        <v>81</v>
      </c>
      <c r="E112" s="4" t="s">
        <v>82</v>
      </c>
      <c r="F112" s="4" t="s">
        <v>659</v>
      </c>
      <c r="G112" s="5" t="s">
        <v>547</v>
      </c>
      <c r="H112" s="6"/>
      <c r="I112" s="6">
        <v>0</v>
      </c>
      <c r="J112" s="6">
        <v>5250000</v>
      </c>
      <c r="K112" s="6">
        <v>-117850000</v>
      </c>
    </row>
    <row r="113" spans="1:11" hidden="1" outlineLevel="2" x14ac:dyDescent="0.25">
      <c r="A113" s="4" t="s">
        <v>110</v>
      </c>
      <c r="B113" s="4" t="s">
        <v>18</v>
      </c>
      <c r="C113" s="4" t="s">
        <v>111</v>
      </c>
      <c r="D113" s="4" t="s">
        <v>81</v>
      </c>
      <c r="E113" s="4" t="s">
        <v>82</v>
      </c>
      <c r="F113" s="4" t="s">
        <v>658</v>
      </c>
      <c r="G113" s="5" t="s">
        <v>547</v>
      </c>
      <c r="H113" s="6"/>
      <c r="I113" s="6">
        <v>0</v>
      </c>
      <c r="J113" s="6">
        <v>13000000</v>
      </c>
      <c r="K113" s="6">
        <v>-130850000</v>
      </c>
    </row>
    <row r="114" spans="1:11" s="79" customFormat="1" collapsed="1" x14ac:dyDescent="0.25">
      <c r="A114" s="77" t="s">
        <v>120</v>
      </c>
      <c r="B114" s="77"/>
      <c r="C114" s="77"/>
      <c r="D114" s="77"/>
      <c r="E114" s="77"/>
      <c r="F114" s="77"/>
      <c r="G114" s="77"/>
      <c r="H114" s="78">
        <v>-2408216</v>
      </c>
      <c r="I114" s="78">
        <v>0</v>
      </c>
      <c r="J114" s="78">
        <v>2421208</v>
      </c>
      <c r="K114" s="78">
        <v>-4829424</v>
      </c>
    </row>
    <row r="115" spans="1:11" hidden="1" outlineLevel="1" x14ac:dyDescent="0.25">
      <c r="A115" s="2" t="s">
        <v>80</v>
      </c>
      <c r="B115" s="2"/>
      <c r="C115" s="2"/>
      <c r="D115" s="2"/>
      <c r="E115" s="2"/>
      <c r="F115" s="2"/>
      <c r="G115" s="2"/>
      <c r="H115" s="3">
        <v>-2408216</v>
      </c>
      <c r="I115" s="3">
        <v>0</v>
      </c>
      <c r="J115" s="3">
        <v>2421208</v>
      </c>
      <c r="K115" s="3">
        <v>-4829424</v>
      </c>
    </row>
    <row r="116" spans="1:11" hidden="1" outlineLevel="2" x14ac:dyDescent="0.25">
      <c r="A116" s="4" t="s">
        <v>121</v>
      </c>
      <c r="B116" s="4" t="s">
        <v>18</v>
      </c>
      <c r="C116" s="4" t="s">
        <v>122</v>
      </c>
      <c r="D116" s="4" t="s">
        <v>81</v>
      </c>
      <c r="E116" s="4" t="s">
        <v>82</v>
      </c>
      <c r="F116" s="4" t="s">
        <v>657</v>
      </c>
      <c r="G116" s="5" t="s">
        <v>536</v>
      </c>
      <c r="H116" s="6"/>
      <c r="I116" s="6">
        <v>0</v>
      </c>
      <c r="J116" s="6">
        <v>1057612</v>
      </c>
      <c r="K116" s="6">
        <v>-3465828</v>
      </c>
    </row>
    <row r="117" spans="1:11" hidden="1" outlineLevel="2" x14ac:dyDescent="0.25">
      <c r="A117" s="4" t="s">
        <v>121</v>
      </c>
      <c r="B117" s="4" t="s">
        <v>18</v>
      </c>
      <c r="C117" s="4" t="s">
        <v>122</v>
      </c>
      <c r="D117" s="4" t="s">
        <v>81</v>
      </c>
      <c r="E117" s="4" t="s">
        <v>82</v>
      </c>
      <c r="F117" s="4" t="s">
        <v>656</v>
      </c>
      <c r="G117" s="5" t="s">
        <v>536</v>
      </c>
      <c r="H117" s="6"/>
      <c r="I117" s="6">
        <v>0</v>
      </c>
      <c r="J117" s="6">
        <v>152992</v>
      </c>
      <c r="K117" s="6">
        <v>-3618820</v>
      </c>
    </row>
    <row r="118" spans="1:11" hidden="1" outlineLevel="2" x14ac:dyDescent="0.25">
      <c r="A118" s="4" t="s">
        <v>121</v>
      </c>
      <c r="B118" s="4" t="s">
        <v>18</v>
      </c>
      <c r="C118" s="4" t="s">
        <v>122</v>
      </c>
      <c r="D118" s="4" t="s">
        <v>81</v>
      </c>
      <c r="E118" s="4" t="s">
        <v>82</v>
      </c>
      <c r="F118" s="4" t="s">
        <v>655</v>
      </c>
      <c r="G118" s="5" t="s">
        <v>532</v>
      </c>
      <c r="H118" s="6"/>
      <c r="I118" s="6">
        <v>0</v>
      </c>
      <c r="J118" s="6">
        <v>1057612</v>
      </c>
      <c r="K118" s="6">
        <v>-4676432</v>
      </c>
    </row>
    <row r="119" spans="1:11" hidden="1" outlineLevel="2" x14ac:dyDescent="0.25">
      <c r="A119" s="4" t="s">
        <v>121</v>
      </c>
      <c r="B119" s="4" t="s">
        <v>18</v>
      </c>
      <c r="C119" s="4" t="s">
        <v>122</v>
      </c>
      <c r="D119" s="4" t="s">
        <v>81</v>
      </c>
      <c r="E119" s="4" t="s">
        <v>82</v>
      </c>
      <c r="F119" s="4" t="s">
        <v>654</v>
      </c>
      <c r="G119" s="5" t="s">
        <v>530</v>
      </c>
      <c r="H119" s="6"/>
      <c r="I119" s="6">
        <v>0</v>
      </c>
      <c r="J119" s="6">
        <v>152992</v>
      </c>
      <c r="K119" s="6">
        <v>-4829424</v>
      </c>
    </row>
    <row r="120" spans="1:11" s="76" customFormat="1" collapsed="1" x14ac:dyDescent="0.25">
      <c r="A120" s="74" t="s">
        <v>127</v>
      </c>
      <c r="B120" s="74"/>
      <c r="C120" s="74"/>
      <c r="D120" s="74"/>
      <c r="E120" s="74"/>
      <c r="F120" s="74"/>
      <c r="G120" s="74"/>
      <c r="H120" s="75">
        <v>-7664352</v>
      </c>
      <c r="I120" s="75">
        <v>0</v>
      </c>
      <c r="J120" s="75">
        <v>12814352</v>
      </c>
      <c r="K120" s="75">
        <v>-20478704</v>
      </c>
    </row>
    <row r="121" spans="1:11" hidden="1" outlineLevel="1" x14ac:dyDescent="0.25">
      <c r="A121" s="2" t="s">
        <v>80</v>
      </c>
      <c r="B121" s="2"/>
      <c r="C121" s="2"/>
      <c r="D121" s="2"/>
      <c r="E121" s="2"/>
      <c r="F121" s="2"/>
      <c r="G121" s="2"/>
      <c r="H121" s="3">
        <v>-7664352</v>
      </c>
      <c r="I121" s="3">
        <v>0</v>
      </c>
      <c r="J121" s="3">
        <v>12814352</v>
      </c>
      <c r="K121" s="3">
        <v>-20478704</v>
      </c>
    </row>
    <row r="122" spans="1:11" hidden="1" outlineLevel="2" x14ac:dyDescent="0.25">
      <c r="A122" s="4" t="s">
        <v>128</v>
      </c>
      <c r="B122" s="4" t="s">
        <v>18</v>
      </c>
      <c r="C122" s="4" t="s">
        <v>129</v>
      </c>
      <c r="D122" s="4" t="s">
        <v>81</v>
      </c>
      <c r="E122" s="4" t="s">
        <v>82</v>
      </c>
      <c r="F122" s="4" t="s">
        <v>653</v>
      </c>
      <c r="G122" s="5" t="s">
        <v>536</v>
      </c>
      <c r="H122" s="6"/>
      <c r="I122" s="6">
        <v>0</v>
      </c>
      <c r="J122" s="6">
        <v>3832176</v>
      </c>
      <c r="K122" s="6">
        <v>-11496528</v>
      </c>
    </row>
    <row r="123" spans="1:11" hidden="1" outlineLevel="2" x14ac:dyDescent="0.25">
      <c r="A123" s="4" t="s">
        <v>128</v>
      </c>
      <c r="B123" s="4" t="s">
        <v>18</v>
      </c>
      <c r="C123" s="4" t="s">
        <v>129</v>
      </c>
      <c r="D123" s="4" t="s">
        <v>81</v>
      </c>
      <c r="E123" s="4" t="s">
        <v>82</v>
      </c>
      <c r="F123" s="4" t="s">
        <v>652</v>
      </c>
      <c r="G123" s="5" t="s">
        <v>532</v>
      </c>
      <c r="H123" s="6"/>
      <c r="I123" s="6">
        <v>0</v>
      </c>
      <c r="J123" s="6">
        <v>3832176</v>
      </c>
      <c r="K123" s="6">
        <v>-15328704</v>
      </c>
    </row>
    <row r="124" spans="1:11" hidden="1" outlineLevel="2" x14ac:dyDescent="0.25">
      <c r="A124" s="4" t="s">
        <v>128</v>
      </c>
      <c r="B124" s="4" t="s">
        <v>18</v>
      </c>
      <c r="C124" s="4" t="s">
        <v>129</v>
      </c>
      <c r="D124" s="4" t="s">
        <v>81</v>
      </c>
      <c r="E124" s="4" t="s">
        <v>82</v>
      </c>
      <c r="F124" s="4" t="s">
        <v>651</v>
      </c>
      <c r="G124" s="5" t="s">
        <v>530</v>
      </c>
      <c r="H124" s="6"/>
      <c r="I124" s="6">
        <v>0</v>
      </c>
      <c r="J124" s="6">
        <v>5150000</v>
      </c>
      <c r="K124" s="6">
        <v>-20478704</v>
      </c>
    </row>
    <row r="125" spans="1:11" s="76" customFormat="1" collapsed="1" x14ac:dyDescent="0.25">
      <c r="A125" s="74" t="s">
        <v>132</v>
      </c>
      <c r="B125" s="74"/>
      <c r="C125" s="74"/>
      <c r="D125" s="74"/>
      <c r="E125" s="74"/>
      <c r="F125" s="74"/>
      <c r="G125" s="74"/>
      <c r="H125" s="75">
        <v>-1890000</v>
      </c>
      <c r="I125" s="75">
        <v>0</v>
      </c>
      <c r="J125" s="75">
        <v>1890000</v>
      </c>
      <c r="K125" s="75">
        <v>-3780000</v>
      </c>
    </row>
    <row r="126" spans="1:11" hidden="1" outlineLevel="1" x14ac:dyDescent="0.25">
      <c r="A126" s="2" t="s">
        <v>80</v>
      </c>
      <c r="B126" s="2"/>
      <c r="C126" s="2"/>
      <c r="D126" s="2"/>
      <c r="E126" s="2"/>
      <c r="F126" s="2"/>
      <c r="G126" s="2"/>
      <c r="H126" s="3">
        <v>-1890000</v>
      </c>
      <c r="I126" s="3">
        <v>0</v>
      </c>
      <c r="J126" s="3">
        <v>1890000</v>
      </c>
      <c r="K126" s="3">
        <v>-3780000</v>
      </c>
    </row>
    <row r="127" spans="1:11" hidden="1" outlineLevel="2" x14ac:dyDescent="0.25">
      <c r="A127" s="4" t="s">
        <v>133</v>
      </c>
      <c r="B127" s="4" t="s">
        <v>18</v>
      </c>
      <c r="C127" s="4" t="s">
        <v>134</v>
      </c>
      <c r="D127" s="4" t="s">
        <v>81</v>
      </c>
      <c r="E127" s="4" t="s">
        <v>82</v>
      </c>
      <c r="F127" s="4" t="s">
        <v>650</v>
      </c>
      <c r="G127" s="5" t="s">
        <v>532</v>
      </c>
      <c r="H127" s="6"/>
      <c r="I127" s="6">
        <v>0</v>
      </c>
      <c r="J127" s="6">
        <v>945000</v>
      </c>
      <c r="K127" s="6">
        <v>-2835000</v>
      </c>
    </row>
    <row r="128" spans="1:11" hidden="1" outlineLevel="2" x14ac:dyDescent="0.25">
      <c r="A128" s="4" t="s">
        <v>133</v>
      </c>
      <c r="B128" s="4" t="s">
        <v>18</v>
      </c>
      <c r="C128" s="4" t="s">
        <v>134</v>
      </c>
      <c r="D128" s="4" t="s">
        <v>81</v>
      </c>
      <c r="E128" s="4" t="s">
        <v>82</v>
      </c>
      <c r="F128" s="4" t="s">
        <v>649</v>
      </c>
      <c r="G128" s="5" t="s">
        <v>532</v>
      </c>
      <c r="H128" s="6"/>
      <c r="I128" s="6">
        <v>0</v>
      </c>
      <c r="J128" s="6">
        <v>945000</v>
      </c>
      <c r="K128" s="6">
        <v>-3780000</v>
      </c>
    </row>
    <row r="129" spans="1:11" s="73" customFormat="1" collapsed="1" x14ac:dyDescent="0.25">
      <c r="A129" s="71" t="s">
        <v>648</v>
      </c>
      <c r="B129" s="71"/>
      <c r="C129" s="71"/>
      <c r="D129" s="71"/>
      <c r="E129" s="71"/>
      <c r="F129" s="71"/>
      <c r="G129" s="71"/>
      <c r="H129" s="72">
        <v>0</v>
      </c>
      <c r="I129" s="72">
        <v>18097642</v>
      </c>
      <c r="J129" s="72">
        <v>18097642</v>
      </c>
      <c r="K129" s="72">
        <v>0</v>
      </c>
    </row>
    <row r="130" spans="1:11" hidden="1" outlineLevel="1" x14ac:dyDescent="0.25">
      <c r="A130" s="2" t="s">
        <v>72</v>
      </c>
      <c r="B130" s="2"/>
      <c r="C130" s="2"/>
      <c r="D130" s="2"/>
      <c r="E130" s="2"/>
      <c r="F130" s="2"/>
      <c r="G130" s="2"/>
      <c r="H130" s="3">
        <v>0</v>
      </c>
      <c r="I130" s="3">
        <v>0</v>
      </c>
      <c r="J130" s="3">
        <v>18097642</v>
      </c>
      <c r="K130" s="3">
        <v>-18097642</v>
      </c>
    </row>
    <row r="131" spans="1:11" hidden="1" outlineLevel="2" x14ac:dyDescent="0.25">
      <c r="A131" s="4" t="s">
        <v>646</v>
      </c>
      <c r="B131" s="4" t="s">
        <v>18</v>
      </c>
      <c r="C131" s="4" t="s">
        <v>645</v>
      </c>
      <c r="D131" s="4" t="s">
        <v>75</v>
      </c>
      <c r="E131" s="4" t="s">
        <v>76</v>
      </c>
      <c r="F131" s="4" t="s">
        <v>647</v>
      </c>
      <c r="G131" s="5" t="s">
        <v>530</v>
      </c>
      <c r="H131" s="6"/>
      <c r="I131" s="6">
        <v>0</v>
      </c>
      <c r="J131" s="6">
        <v>18097642</v>
      </c>
      <c r="K131" s="6">
        <v>-18097642</v>
      </c>
    </row>
    <row r="132" spans="1:11" hidden="1" outlineLevel="1" x14ac:dyDescent="0.25">
      <c r="A132" s="2" t="s">
        <v>612</v>
      </c>
      <c r="B132" s="2"/>
      <c r="C132" s="2"/>
      <c r="D132" s="2"/>
      <c r="E132" s="2"/>
      <c r="F132" s="2"/>
      <c r="G132" s="2"/>
      <c r="H132" s="3">
        <v>0</v>
      </c>
      <c r="I132" s="3">
        <v>18097642</v>
      </c>
      <c r="J132" s="3">
        <v>0</v>
      </c>
      <c r="K132" s="3">
        <v>18097642</v>
      </c>
    </row>
    <row r="133" spans="1:11" hidden="1" outlineLevel="2" x14ac:dyDescent="0.25">
      <c r="A133" s="4" t="s">
        <v>646</v>
      </c>
      <c r="B133" s="4" t="s">
        <v>18</v>
      </c>
      <c r="C133" s="4" t="s">
        <v>645</v>
      </c>
      <c r="D133" s="4" t="s">
        <v>609</v>
      </c>
      <c r="E133" s="4" t="s">
        <v>528</v>
      </c>
      <c r="F133" s="4" t="s">
        <v>644</v>
      </c>
      <c r="G133" s="5" t="s">
        <v>547</v>
      </c>
      <c r="H133" s="6"/>
      <c r="I133" s="6">
        <v>18097642</v>
      </c>
      <c r="J133" s="6">
        <v>0</v>
      </c>
      <c r="K133" s="6">
        <v>18097642</v>
      </c>
    </row>
    <row r="134" spans="1:11" s="73" customFormat="1" collapsed="1" x14ac:dyDescent="0.25">
      <c r="A134" s="71" t="s">
        <v>643</v>
      </c>
      <c r="B134" s="71"/>
      <c r="C134" s="71"/>
      <c r="D134" s="71"/>
      <c r="E134" s="71"/>
      <c r="F134" s="71"/>
      <c r="G134" s="71"/>
      <c r="H134" s="72">
        <v>0</v>
      </c>
      <c r="I134" s="72">
        <v>7691497</v>
      </c>
      <c r="J134" s="72">
        <v>23200354</v>
      </c>
      <c r="K134" s="72">
        <v>-15508857</v>
      </c>
    </row>
    <row r="135" spans="1:11" hidden="1" outlineLevel="1" x14ac:dyDescent="0.25">
      <c r="A135" s="2" t="s">
        <v>72</v>
      </c>
      <c r="B135" s="2"/>
      <c r="C135" s="2"/>
      <c r="D135" s="2"/>
      <c r="E135" s="2"/>
      <c r="F135" s="2"/>
      <c r="G135" s="2"/>
      <c r="H135" s="3">
        <v>0</v>
      </c>
      <c r="I135" s="3">
        <v>0</v>
      </c>
      <c r="J135" s="3">
        <v>23200354</v>
      </c>
      <c r="K135" s="3">
        <v>-23200354</v>
      </c>
    </row>
    <row r="136" spans="1:11" hidden="1" outlineLevel="2" x14ac:dyDescent="0.25">
      <c r="A136" s="4" t="s">
        <v>636</v>
      </c>
      <c r="B136" s="4" t="s">
        <v>18</v>
      </c>
      <c r="C136" s="4" t="s">
        <v>635</v>
      </c>
      <c r="D136" s="4" t="s">
        <v>75</v>
      </c>
      <c r="E136" s="4" t="s">
        <v>76</v>
      </c>
      <c r="F136" s="4" t="s">
        <v>642</v>
      </c>
      <c r="G136" s="5" t="s">
        <v>534</v>
      </c>
      <c r="H136" s="6"/>
      <c r="I136" s="6">
        <v>0</v>
      </c>
      <c r="J136" s="6">
        <v>7691497</v>
      </c>
      <c r="K136" s="6">
        <v>-7691497</v>
      </c>
    </row>
    <row r="137" spans="1:11" hidden="1" outlineLevel="2" x14ac:dyDescent="0.25">
      <c r="A137" s="4" t="s">
        <v>636</v>
      </c>
      <c r="B137" s="4" t="s">
        <v>18</v>
      </c>
      <c r="C137" s="4" t="s">
        <v>635</v>
      </c>
      <c r="D137" s="4" t="s">
        <v>75</v>
      </c>
      <c r="E137" s="4" t="s">
        <v>76</v>
      </c>
      <c r="F137" s="4" t="s">
        <v>641</v>
      </c>
      <c r="G137" s="5" t="s">
        <v>534</v>
      </c>
      <c r="H137" s="6"/>
      <c r="I137" s="6">
        <v>0</v>
      </c>
      <c r="J137" s="6">
        <v>3519170</v>
      </c>
      <c r="K137" s="6">
        <v>-11210667</v>
      </c>
    </row>
    <row r="138" spans="1:11" hidden="1" outlineLevel="2" x14ac:dyDescent="0.25">
      <c r="A138" s="4" t="s">
        <v>636</v>
      </c>
      <c r="B138" s="4" t="s">
        <v>18</v>
      </c>
      <c r="C138" s="4" t="s">
        <v>635</v>
      </c>
      <c r="D138" s="4" t="s">
        <v>75</v>
      </c>
      <c r="E138" s="4" t="s">
        <v>76</v>
      </c>
      <c r="F138" s="4" t="s">
        <v>640</v>
      </c>
      <c r="G138" s="5" t="s">
        <v>534</v>
      </c>
      <c r="H138" s="6"/>
      <c r="I138" s="6">
        <v>0</v>
      </c>
      <c r="J138" s="6">
        <v>3845749</v>
      </c>
      <c r="K138" s="6">
        <v>-15056416</v>
      </c>
    </row>
    <row r="139" spans="1:11" hidden="1" outlineLevel="2" x14ac:dyDescent="0.25">
      <c r="A139" s="4" t="s">
        <v>636</v>
      </c>
      <c r="B139" s="4" t="s">
        <v>18</v>
      </c>
      <c r="C139" s="4" t="s">
        <v>635</v>
      </c>
      <c r="D139" s="4" t="s">
        <v>75</v>
      </c>
      <c r="E139" s="4" t="s">
        <v>76</v>
      </c>
      <c r="F139" s="4" t="s">
        <v>639</v>
      </c>
      <c r="G139" s="5" t="s">
        <v>547</v>
      </c>
      <c r="H139" s="6"/>
      <c r="I139" s="6">
        <v>0</v>
      </c>
      <c r="J139" s="6">
        <v>4071969</v>
      </c>
      <c r="K139" s="6">
        <v>-19128385</v>
      </c>
    </row>
    <row r="140" spans="1:11" hidden="1" outlineLevel="2" x14ac:dyDescent="0.25">
      <c r="A140" s="4" t="s">
        <v>636</v>
      </c>
      <c r="B140" s="4" t="s">
        <v>18</v>
      </c>
      <c r="C140" s="4" t="s">
        <v>635</v>
      </c>
      <c r="D140" s="4" t="s">
        <v>75</v>
      </c>
      <c r="E140" s="4" t="s">
        <v>76</v>
      </c>
      <c r="F140" s="4" t="s">
        <v>638</v>
      </c>
      <c r="G140" s="5" t="s">
        <v>547</v>
      </c>
      <c r="H140" s="6"/>
      <c r="I140" s="6">
        <v>0</v>
      </c>
      <c r="J140" s="6">
        <v>4071969</v>
      </c>
      <c r="K140" s="6">
        <v>-23200354</v>
      </c>
    </row>
    <row r="141" spans="1:11" hidden="1" outlineLevel="1" x14ac:dyDescent="0.25">
      <c r="A141" s="2" t="s">
        <v>612</v>
      </c>
      <c r="B141" s="2"/>
      <c r="C141" s="2"/>
      <c r="D141" s="2"/>
      <c r="E141" s="2"/>
      <c r="F141" s="2"/>
      <c r="G141" s="2"/>
      <c r="H141" s="3">
        <v>0</v>
      </c>
      <c r="I141" s="3">
        <v>7691497</v>
      </c>
      <c r="J141" s="3">
        <v>0</v>
      </c>
      <c r="K141" s="3">
        <v>7691497</v>
      </c>
    </row>
    <row r="142" spans="1:11" hidden="1" outlineLevel="2" x14ac:dyDescent="0.25">
      <c r="A142" s="4" t="s">
        <v>636</v>
      </c>
      <c r="B142" s="4" t="s">
        <v>18</v>
      </c>
      <c r="C142" s="4" t="s">
        <v>635</v>
      </c>
      <c r="D142" s="4" t="s">
        <v>609</v>
      </c>
      <c r="E142" s="4" t="s">
        <v>528</v>
      </c>
      <c r="F142" s="4" t="s">
        <v>637</v>
      </c>
      <c r="G142" s="5" t="s">
        <v>534</v>
      </c>
      <c r="H142" s="6"/>
      <c r="I142" s="6">
        <v>3845748.5</v>
      </c>
      <c r="J142" s="6">
        <v>0</v>
      </c>
      <c r="K142" s="6">
        <v>3845748.5</v>
      </c>
    </row>
    <row r="143" spans="1:11" hidden="1" outlineLevel="2" x14ac:dyDescent="0.25">
      <c r="A143" s="4" t="s">
        <v>636</v>
      </c>
      <c r="B143" s="4" t="s">
        <v>18</v>
      </c>
      <c r="C143" s="4" t="s">
        <v>635</v>
      </c>
      <c r="D143" s="4" t="s">
        <v>609</v>
      </c>
      <c r="E143" s="4" t="s">
        <v>528</v>
      </c>
      <c r="F143" s="4" t="s">
        <v>634</v>
      </c>
      <c r="G143" s="5" t="s">
        <v>534</v>
      </c>
      <c r="H143" s="6"/>
      <c r="I143" s="6">
        <v>3845748.5</v>
      </c>
      <c r="J143" s="6">
        <v>0</v>
      </c>
      <c r="K143" s="6">
        <v>7691497</v>
      </c>
    </row>
    <row r="144" spans="1:11" s="73" customFormat="1" collapsed="1" x14ac:dyDescent="0.25">
      <c r="A144" s="71" t="s">
        <v>137</v>
      </c>
      <c r="B144" s="71"/>
      <c r="C144" s="71"/>
      <c r="D144" s="71"/>
      <c r="E144" s="71"/>
      <c r="F144" s="71"/>
      <c r="G144" s="71"/>
      <c r="H144" s="72">
        <v>-4200000</v>
      </c>
      <c r="I144" s="72">
        <v>0</v>
      </c>
      <c r="J144" s="72">
        <v>4200000</v>
      </c>
      <c r="K144" s="72">
        <v>-8400000</v>
      </c>
    </row>
    <row r="145" spans="1:11" hidden="1" outlineLevel="1" x14ac:dyDescent="0.25">
      <c r="A145" s="2" t="s">
        <v>80</v>
      </c>
      <c r="B145" s="2"/>
      <c r="C145" s="2"/>
      <c r="D145" s="2"/>
      <c r="E145" s="2"/>
      <c r="F145" s="2"/>
      <c r="G145" s="2"/>
      <c r="H145" s="3">
        <v>-4200000</v>
      </c>
      <c r="I145" s="3">
        <v>0</v>
      </c>
      <c r="J145" s="3">
        <v>4200000</v>
      </c>
      <c r="K145" s="3">
        <v>-8400000</v>
      </c>
    </row>
    <row r="146" spans="1:11" hidden="1" outlineLevel="2" x14ac:dyDescent="0.25">
      <c r="A146" s="4" t="s">
        <v>138</v>
      </c>
      <c r="B146" s="4" t="s">
        <v>18</v>
      </c>
      <c r="C146" s="4" t="s">
        <v>139</v>
      </c>
      <c r="D146" s="4" t="s">
        <v>81</v>
      </c>
      <c r="E146" s="4" t="s">
        <v>82</v>
      </c>
      <c r="F146" s="4" t="s">
        <v>633</v>
      </c>
      <c r="G146" s="5" t="s">
        <v>536</v>
      </c>
      <c r="H146" s="6"/>
      <c r="I146" s="6">
        <v>0</v>
      </c>
      <c r="J146" s="6">
        <v>2100000</v>
      </c>
      <c r="K146" s="6">
        <v>-6300000</v>
      </c>
    </row>
    <row r="147" spans="1:11" hidden="1" outlineLevel="2" x14ac:dyDescent="0.25">
      <c r="A147" s="4" t="s">
        <v>138</v>
      </c>
      <c r="B147" s="4" t="s">
        <v>18</v>
      </c>
      <c r="C147" s="4" t="s">
        <v>139</v>
      </c>
      <c r="D147" s="4" t="s">
        <v>81</v>
      </c>
      <c r="E147" s="4" t="s">
        <v>82</v>
      </c>
      <c r="F147" s="4" t="s">
        <v>632</v>
      </c>
      <c r="G147" s="5" t="s">
        <v>532</v>
      </c>
      <c r="H147" s="6"/>
      <c r="I147" s="6">
        <v>0</v>
      </c>
      <c r="J147" s="6">
        <v>2100000</v>
      </c>
      <c r="K147" s="6">
        <v>-8400000</v>
      </c>
    </row>
    <row r="148" spans="1:11" s="73" customFormat="1" collapsed="1" x14ac:dyDescent="0.25">
      <c r="A148" s="71" t="s">
        <v>142</v>
      </c>
      <c r="B148" s="71"/>
      <c r="C148" s="71"/>
      <c r="D148" s="71"/>
      <c r="E148" s="71"/>
      <c r="F148" s="71"/>
      <c r="G148" s="71"/>
      <c r="H148" s="72">
        <v>-28046140</v>
      </c>
      <c r="I148" s="72">
        <v>0</v>
      </c>
      <c r="J148" s="72">
        <v>42342430</v>
      </c>
      <c r="K148" s="72">
        <v>-70388570</v>
      </c>
    </row>
    <row r="149" spans="1:11" hidden="1" outlineLevel="1" x14ac:dyDescent="0.25">
      <c r="A149" s="2" t="s">
        <v>72</v>
      </c>
      <c r="B149" s="2"/>
      <c r="C149" s="2"/>
      <c r="D149" s="2"/>
      <c r="E149" s="2"/>
      <c r="F149" s="2"/>
      <c r="G149" s="2"/>
      <c r="H149" s="3">
        <v>0</v>
      </c>
      <c r="I149" s="3">
        <v>0</v>
      </c>
      <c r="J149" s="3">
        <v>6400000</v>
      </c>
      <c r="K149" s="3">
        <v>-6400000</v>
      </c>
    </row>
    <row r="150" spans="1:11" hidden="1" outlineLevel="2" x14ac:dyDescent="0.25">
      <c r="A150" s="4" t="s">
        <v>143</v>
      </c>
      <c r="B150" s="4" t="s">
        <v>18</v>
      </c>
      <c r="C150" s="4" t="s">
        <v>144</v>
      </c>
      <c r="D150" s="4" t="s">
        <v>75</v>
      </c>
      <c r="E150" s="4" t="s">
        <v>76</v>
      </c>
      <c r="F150" s="4" t="s">
        <v>629</v>
      </c>
      <c r="G150" s="5" t="s">
        <v>536</v>
      </c>
      <c r="H150" s="6"/>
      <c r="I150" s="6">
        <v>0</v>
      </c>
      <c r="J150" s="6">
        <v>6400000</v>
      </c>
      <c r="K150" s="6">
        <v>-6400000</v>
      </c>
    </row>
    <row r="151" spans="1:11" hidden="1" outlineLevel="1" x14ac:dyDescent="0.25">
      <c r="A151" s="2" t="s">
        <v>80</v>
      </c>
      <c r="B151" s="2"/>
      <c r="C151" s="2"/>
      <c r="D151" s="2"/>
      <c r="E151" s="2"/>
      <c r="F151" s="2"/>
      <c r="G151" s="2"/>
      <c r="H151" s="3">
        <v>-28046140</v>
      </c>
      <c r="I151" s="3">
        <v>0</v>
      </c>
      <c r="J151" s="3">
        <v>35942430</v>
      </c>
      <c r="K151" s="3">
        <v>-63988570</v>
      </c>
    </row>
    <row r="152" spans="1:11" hidden="1" outlineLevel="2" x14ac:dyDescent="0.25">
      <c r="A152" s="4" t="s">
        <v>143</v>
      </c>
      <c r="B152" s="4" t="s">
        <v>18</v>
      </c>
      <c r="C152" s="4" t="s">
        <v>144</v>
      </c>
      <c r="D152" s="4" t="s">
        <v>81</v>
      </c>
      <c r="E152" s="4" t="s">
        <v>82</v>
      </c>
      <c r="F152" s="4" t="s">
        <v>631</v>
      </c>
      <c r="G152" s="5" t="s">
        <v>536</v>
      </c>
      <c r="H152" s="6"/>
      <c r="I152" s="6">
        <v>0</v>
      </c>
      <c r="J152" s="6">
        <v>9193920</v>
      </c>
      <c r="K152" s="6">
        <v>-37240060</v>
      </c>
    </row>
    <row r="153" spans="1:11" hidden="1" outlineLevel="2" x14ac:dyDescent="0.25">
      <c r="A153" s="4" t="s">
        <v>143</v>
      </c>
      <c r="B153" s="4" t="s">
        <v>18</v>
      </c>
      <c r="C153" s="4" t="s">
        <v>144</v>
      </c>
      <c r="D153" s="4" t="s">
        <v>81</v>
      </c>
      <c r="E153" s="4" t="s">
        <v>82</v>
      </c>
      <c r="F153" s="4" t="s">
        <v>630</v>
      </c>
      <c r="G153" s="5" t="s">
        <v>536</v>
      </c>
      <c r="H153" s="6"/>
      <c r="I153" s="6">
        <v>0</v>
      </c>
      <c r="J153" s="6">
        <v>5277295</v>
      </c>
      <c r="K153" s="6">
        <v>-42517355</v>
      </c>
    </row>
    <row r="154" spans="1:11" hidden="1" outlineLevel="2" x14ac:dyDescent="0.25">
      <c r="A154" s="4" t="s">
        <v>143</v>
      </c>
      <c r="B154" s="4" t="s">
        <v>18</v>
      </c>
      <c r="C154" s="4" t="s">
        <v>144</v>
      </c>
      <c r="D154" s="4" t="s">
        <v>81</v>
      </c>
      <c r="E154" s="4" t="s">
        <v>82</v>
      </c>
      <c r="F154" s="4" t="s">
        <v>629</v>
      </c>
      <c r="G154" s="5" t="s">
        <v>536</v>
      </c>
      <c r="H154" s="6"/>
      <c r="I154" s="6">
        <v>0</v>
      </c>
      <c r="J154" s="6">
        <v>7000000</v>
      </c>
      <c r="K154" s="6">
        <v>-49517355</v>
      </c>
    </row>
    <row r="155" spans="1:11" hidden="1" outlineLevel="2" x14ac:dyDescent="0.25">
      <c r="A155" s="4" t="s">
        <v>143</v>
      </c>
      <c r="B155" s="4" t="s">
        <v>18</v>
      </c>
      <c r="C155" s="4" t="s">
        <v>144</v>
      </c>
      <c r="D155" s="4" t="s">
        <v>81</v>
      </c>
      <c r="E155" s="4" t="s">
        <v>82</v>
      </c>
      <c r="F155" s="4" t="s">
        <v>628</v>
      </c>
      <c r="G155" s="5" t="s">
        <v>532</v>
      </c>
      <c r="H155" s="6"/>
      <c r="I155" s="6">
        <v>0</v>
      </c>
      <c r="J155" s="6">
        <v>9193920</v>
      </c>
      <c r="K155" s="6">
        <v>-58711275</v>
      </c>
    </row>
    <row r="156" spans="1:11" hidden="1" outlineLevel="2" x14ac:dyDescent="0.25">
      <c r="A156" s="4" t="s">
        <v>143</v>
      </c>
      <c r="B156" s="4" t="s">
        <v>18</v>
      </c>
      <c r="C156" s="4" t="s">
        <v>144</v>
      </c>
      <c r="D156" s="4" t="s">
        <v>81</v>
      </c>
      <c r="E156" s="4" t="s">
        <v>82</v>
      </c>
      <c r="F156" s="4" t="s">
        <v>627</v>
      </c>
      <c r="G156" s="5" t="s">
        <v>532</v>
      </c>
      <c r="H156" s="6"/>
      <c r="I156" s="6">
        <v>0</v>
      </c>
      <c r="J156" s="6">
        <v>5277295</v>
      </c>
      <c r="K156" s="6">
        <v>-63988570</v>
      </c>
    </row>
    <row r="157" spans="1:11" s="73" customFormat="1" collapsed="1" x14ac:dyDescent="0.25">
      <c r="A157" s="71" t="s">
        <v>150</v>
      </c>
      <c r="B157" s="71"/>
      <c r="C157" s="71"/>
      <c r="D157" s="71"/>
      <c r="E157" s="71"/>
      <c r="F157" s="71"/>
      <c r="G157" s="71"/>
      <c r="H157" s="72">
        <v>-2181920</v>
      </c>
      <c r="I157" s="72">
        <v>0</v>
      </c>
      <c r="J157" s="72">
        <v>51415634.240000002</v>
      </c>
      <c r="K157" s="72">
        <v>-53597554.240000002</v>
      </c>
    </row>
    <row r="158" spans="1:11" hidden="1" outlineLevel="1" x14ac:dyDescent="0.25">
      <c r="A158" s="2" t="s">
        <v>72</v>
      </c>
      <c r="B158" s="2"/>
      <c r="C158" s="2"/>
      <c r="D158" s="2"/>
      <c r="E158" s="2"/>
      <c r="F158" s="2"/>
      <c r="G158" s="2"/>
      <c r="H158" s="3">
        <v>0</v>
      </c>
      <c r="I158" s="3">
        <v>0</v>
      </c>
      <c r="J158" s="3">
        <v>8454460</v>
      </c>
      <c r="K158" s="3">
        <v>-8454460</v>
      </c>
    </row>
    <row r="159" spans="1:11" hidden="1" outlineLevel="2" x14ac:dyDescent="0.25">
      <c r="A159" s="4" t="s">
        <v>151</v>
      </c>
      <c r="B159" s="4" t="s">
        <v>18</v>
      </c>
      <c r="C159" s="4" t="s">
        <v>152</v>
      </c>
      <c r="D159" s="4" t="s">
        <v>75</v>
      </c>
      <c r="E159" s="4" t="s">
        <v>76</v>
      </c>
      <c r="F159" s="4" t="s">
        <v>623</v>
      </c>
      <c r="G159" s="5" t="s">
        <v>530</v>
      </c>
      <c r="H159" s="6"/>
      <c r="I159" s="6">
        <v>0</v>
      </c>
      <c r="J159" s="6">
        <v>8454460</v>
      </c>
      <c r="K159" s="6">
        <v>-8454460</v>
      </c>
    </row>
    <row r="160" spans="1:11" hidden="1" outlineLevel="1" x14ac:dyDescent="0.25">
      <c r="A160" s="2" t="s">
        <v>80</v>
      </c>
      <c r="B160" s="2"/>
      <c r="C160" s="2"/>
      <c r="D160" s="2"/>
      <c r="E160" s="2"/>
      <c r="F160" s="2"/>
      <c r="G160" s="2"/>
      <c r="H160" s="3">
        <v>-2181920</v>
      </c>
      <c r="I160" s="3">
        <v>0</v>
      </c>
      <c r="J160" s="3">
        <v>42961174.240000002</v>
      </c>
      <c r="K160" s="3">
        <v>-45143094.240000002</v>
      </c>
    </row>
    <row r="161" spans="1:11" hidden="1" outlineLevel="2" x14ac:dyDescent="0.25">
      <c r="A161" s="4" t="s">
        <v>151</v>
      </c>
      <c r="B161" s="4" t="s">
        <v>18</v>
      </c>
      <c r="C161" s="4" t="s">
        <v>152</v>
      </c>
      <c r="D161" s="4" t="s">
        <v>81</v>
      </c>
      <c r="E161" s="4" t="s">
        <v>82</v>
      </c>
      <c r="F161" s="4" t="s">
        <v>626</v>
      </c>
      <c r="G161" s="5" t="s">
        <v>536</v>
      </c>
      <c r="H161" s="6"/>
      <c r="I161" s="6">
        <v>0</v>
      </c>
      <c r="J161" s="6">
        <v>1090960</v>
      </c>
      <c r="K161" s="6">
        <v>-3272880</v>
      </c>
    </row>
    <row r="162" spans="1:11" hidden="1" outlineLevel="2" x14ac:dyDescent="0.25">
      <c r="A162" s="4" t="s">
        <v>151</v>
      </c>
      <c r="B162" s="4" t="s">
        <v>18</v>
      </c>
      <c r="C162" s="4" t="s">
        <v>152</v>
      </c>
      <c r="D162" s="4" t="s">
        <v>81</v>
      </c>
      <c r="E162" s="4" t="s">
        <v>82</v>
      </c>
      <c r="F162" s="4" t="s">
        <v>625</v>
      </c>
      <c r="G162" s="5" t="s">
        <v>534</v>
      </c>
      <c r="H162" s="6"/>
      <c r="I162" s="6">
        <v>0</v>
      </c>
      <c r="J162" s="6">
        <v>39322497.240000002</v>
      </c>
      <c r="K162" s="6">
        <v>-42595377.240000002</v>
      </c>
    </row>
    <row r="163" spans="1:11" hidden="1" outlineLevel="2" x14ac:dyDescent="0.25">
      <c r="A163" s="4" t="s">
        <v>151</v>
      </c>
      <c r="B163" s="4" t="s">
        <v>18</v>
      </c>
      <c r="C163" s="4" t="s">
        <v>152</v>
      </c>
      <c r="D163" s="4" t="s">
        <v>81</v>
      </c>
      <c r="E163" s="4" t="s">
        <v>82</v>
      </c>
      <c r="F163" s="4" t="s">
        <v>624</v>
      </c>
      <c r="G163" s="5" t="s">
        <v>532</v>
      </c>
      <c r="H163" s="6"/>
      <c r="I163" s="6">
        <v>0</v>
      </c>
      <c r="J163" s="6">
        <v>1090960</v>
      </c>
      <c r="K163" s="6">
        <v>-43686337.240000002</v>
      </c>
    </row>
    <row r="164" spans="1:11" hidden="1" outlineLevel="2" x14ac:dyDescent="0.25">
      <c r="A164" s="4" t="s">
        <v>151</v>
      </c>
      <c r="B164" s="4" t="s">
        <v>18</v>
      </c>
      <c r="C164" s="4" t="s">
        <v>152</v>
      </c>
      <c r="D164" s="4" t="s">
        <v>81</v>
      </c>
      <c r="E164" s="4" t="s">
        <v>82</v>
      </c>
      <c r="F164" s="4" t="s">
        <v>623</v>
      </c>
      <c r="G164" s="5" t="s">
        <v>530</v>
      </c>
      <c r="H164" s="6"/>
      <c r="I164" s="6">
        <v>0</v>
      </c>
      <c r="J164" s="6">
        <v>1456757</v>
      </c>
      <c r="K164" s="6">
        <v>-45143094.240000002</v>
      </c>
    </row>
    <row r="165" spans="1:11" s="73" customFormat="1" collapsed="1" x14ac:dyDescent="0.25">
      <c r="A165" s="71" t="s">
        <v>155</v>
      </c>
      <c r="B165" s="71"/>
      <c r="C165" s="71"/>
      <c r="D165" s="71"/>
      <c r="E165" s="71"/>
      <c r="F165" s="71"/>
      <c r="G165" s="71"/>
      <c r="H165" s="72">
        <v>-2225160</v>
      </c>
      <c r="I165" s="72">
        <v>0</v>
      </c>
      <c r="J165" s="72">
        <v>2225160</v>
      </c>
      <c r="K165" s="72">
        <v>-4450320</v>
      </c>
    </row>
    <row r="166" spans="1:11" hidden="1" outlineLevel="1" x14ac:dyDescent="0.25">
      <c r="A166" s="2" t="s">
        <v>80</v>
      </c>
      <c r="B166" s="2"/>
      <c r="C166" s="2"/>
      <c r="D166" s="2"/>
      <c r="E166" s="2"/>
      <c r="F166" s="2"/>
      <c r="G166" s="2"/>
      <c r="H166" s="3">
        <v>-2225160</v>
      </c>
      <c r="I166" s="3">
        <v>0</v>
      </c>
      <c r="J166" s="3">
        <v>2225160</v>
      </c>
      <c r="K166" s="3">
        <v>-4450320</v>
      </c>
    </row>
    <row r="167" spans="1:11" hidden="1" outlineLevel="2" x14ac:dyDescent="0.25">
      <c r="A167" s="4" t="s">
        <v>156</v>
      </c>
      <c r="B167" s="4" t="s">
        <v>18</v>
      </c>
      <c r="C167" s="4" t="s">
        <v>157</v>
      </c>
      <c r="D167" s="4" t="s">
        <v>81</v>
      </c>
      <c r="E167" s="4" t="s">
        <v>82</v>
      </c>
      <c r="F167" s="4" t="s">
        <v>622</v>
      </c>
      <c r="G167" s="5" t="s">
        <v>536</v>
      </c>
      <c r="H167" s="6"/>
      <c r="I167" s="6">
        <v>0</v>
      </c>
      <c r="J167" s="6">
        <v>1112580</v>
      </c>
      <c r="K167" s="6">
        <v>-3337740</v>
      </c>
    </row>
    <row r="168" spans="1:11" hidden="1" outlineLevel="2" x14ac:dyDescent="0.25">
      <c r="A168" s="4" t="s">
        <v>156</v>
      </c>
      <c r="B168" s="4" t="s">
        <v>18</v>
      </c>
      <c r="C168" s="4" t="s">
        <v>157</v>
      </c>
      <c r="D168" s="4" t="s">
        <v>81</v>
      </c>
      <c r="E168" s="4" t="s">
        <v>82</v>
      </c>
      <c r="F168" s="4" t="s">
        <v>621</v>
      </c>
      <c r="G168" s="5" t="s">
        <v>532</v>
      </c>
      <c r="H168" s="6"/>
      <c r="I168" s="6">
        <v>0</v>
      </c>
      <c r="J168" s="6">
        <v>1112580</v>
      </c>
      <c r="K168" s="6">
        <v>-4450320</v>
      </c>
    </row>
    <row r="169" spans="1:11" s="73" customFormat="1" collapsed="1" x14ac:dyDescent="0.25">
      <c r="A169" s="71" t="s">
        <v>620</v>
      </c>
      <c r="B169" s="71"/>
      <c r="C169" s="71"/>
      <c r="D169" s="71"/>
      <c r="E169" s="71"/>
      <c r="F169" s="71"/>
      <c r="G169" s="71"/>
      <c r="H169" s="72">
        <v>0</v>
      </c>
      <c r="I169" s="72">
        <v>17800000</v>
      </c>
      <c r="J169" s="72">
        <v>22156000</v>
      </c>
      <c r="K169" s="72">
        <v>-4356000</v>
      </c>
    </row>
    <row r="170" spans="1:11" hidden="1" outlineLevel="1" x14ac:dyDescent="0.25">
      <c r="A170" s="2" t="s">
        <v>84</v>
      </c>
      <c r="B170" s="2"/>
      <c r="C170" s="2"/>
      <c r="D170" s="2"/>
      <c r="E170" s="2"/>
      <c r="F170" s="2"/>
      <c r="G170" s="2"/>
      <c r="H170" s="3">
        <v>0</v>
      </c>
      <c r="I170" s="3">
        <v>17800000</v>
      </c>
      <c r="J170" s="3">
        <v>0</v>
      </c>
      <c r="K170" s="3">
        <v>17800000</v>
      </c>
    </row>
    <row r="171" spans="1:11" hidden="1" outlineLevel="2" x14ac:dyDescent="0.25">
      <c r="A171" s="4" t="s">
        <v>617</v>
      </c>
      <c r="B171" s="4" t="s">
        <v>18</v>
      </c>
      <c r="C171" s="4" t="s">
        <v>616</v>
      </c>
      <c r="D171" s="4" t="s">
        <v>87</v>
      </c>
      <c r="E171" s="4" t="s">
        <v>88</v>
      </c>
      <c r="F171" s="4" t="s">
        <v>619</v>
      </c>
      <c r="G171" s="5" t="s">
        <v>532</v>
      </c>
      <c r="H171" s="6"/>
      <c r="I171" s="6">
        <v>17800000</v>
      </c>
      <c r="J171" s="6">
        <v>0</v>
      </c>
      <c r="K171" s="6">
        <v>17800000</v>
      </c>
    </row>
    <row r="172" spans="1:11" hidden="1" outlineLevel="1" x14ac:dyDescent="0.25">
      <c r="A172" s="2" t="s">
        <v>80</v>
      </c>
      <c r="B172" s="2"/>
      <c r="C172" s="2"/>
      <c r="D172" s="2"/>
      <c r="E172" s="2"/>
      <c r="F172" s="2"/>
      <c r="G172" s="2"/>
      <c r="H172" s="3">
        <v>0</v>
      </c>
      <c r="I172" s="3">
        <v>0</v>
      </c>
      <c r="J172" s="3">
        <v>22156000</v>
      </c>
      <c r="K172" s="3">
        <v>-22156000</v>
      </c>
    </row>
    <row r="173" spans="1:11" hidden="1" outlineLevel="2" x14ac:dyDescent="0.25">
      <c r="A173" s="4" t="s">
        <v>617</v>
      </c>
      <c r="B173" s="4" t="s">
        <v>18</v>
      </c>
      <c r="C173" s="4" t="s">
        <v>616</v>
      </c>
      <c r="D173" s="4" t="s">
        <v>81</v>
      </c>
      <c r="E173" s="4" t="s">
        <v>82</v>
      </c>
      <c r="F173" s="4" t="s">
        <v>618</v>
      </c>
      <c r="G173" s="5" t="s">
        <v>603</v>
      </c>
      <c r="H173" s="6"/>
      <c r="I173" s="6">
        <v>0</v>
      </c>
      <c r="J173" s="6">
        <v>17800000</v>
      </c>
      <c r="K173" s="6">
        <v>-17800000</v>
      </c>
    </row>
    <row r="174" spans="1:11" hidden="1" outlineLevel="2" x14ac:dyDescent="0.25">
      <c r="A174" s="4" t="s">
        <v>617</v>
      </c>
      <c r="B174" s="4" t="s">
        <v>18</v>
      </c>
      <c r="C174" s="4" t="s">
        <v>616</v>
      </c>
      <c r="D174" s="4" t="s">
        <v>81</v>
      </c>
      <c r="E174" s="4" t="s">
        <v>82</v>
      </c>
      <c r="F174" s="4" t="s">
        <v>615</v>
      </c>
      <c r="G174" s="5" t="s">
        <v>532</v>
      </c>
      <c r="H174" s="6"/>
      <c r="I174" s="6">
        <v>0</v>
      </c>
      <c r="J174" s="6">
        <v>4356000</v>
      </c>
      <c r="K174" s="6">
        <v>-22156000</v>
      </c>
    </row>
    <row r="175" spans="1:11" s="79" customFormat="1" collapsed="1" x14ac:dyDescent="0.25">
      <c r="A175" s="77" t="s">
        <v>614</v>
      </c>
      <c r="B175" s="77"/>
      <c r="C175" s="77"/>
      <c r="D175" s="77"/>
      <c r="E175" s="77"/>
      <c r="F175" s="77"/>
      <c r="G175" s="77"/>
      <c r="H175" s="78">
        <v>0</v>
      </c>
      <c r="I175" s="78">
        <v>8280400</v>
      </c>
      <c r="J175" s="78">
        <v>8280400</v>
      </c>
      <c r="K175" s="78">
        <v>0</v>
      </c>
    </row>
    <row r="176" spans="1:11" hidden="1" outlineLevel="1" x14ac:dyDescent="0.25">
      <c r="A176" s="2" t="s">
        <v>72</v>
      </c>
      <c r="B176" s="2"/>
      <c r="C176" s="2"/>
      <c r="D176" s="2"/>
      <c r="E176" s="2"/>
      <c r="F176" s="2"/>
      <c r="G176" s="2"/>
      <c r="H176" s="3">
        <v>0</v>
      </c>
      <c r="I176" s="3">
        <v>0</v>
      </c>
      <c r="J176" s="3">
        <v>8280400</v>
      </c>
      <c r="K176" s="3">
        <v>-8280400</v>
      </c>
    </row>
    <row r="177" spans="1:11" hidden="1" outlineLevel="2" x14ac:dyDescent="0.25">
      <c r="A177" s="4" t="s">
        <v>611</v>
      </c>
      <c r="B177" s="4" t="s">
        <v>18</v>
      </c>
      <c r="C177" s="4" t="s">
        <v>610</v>
      </c>
      <c r="D177" s="4" t="s">
        <v>75</v>
      </c>
      <c r="E177" s="4" t="s">
        <v>76</v>
      </c>
      <c r="F177" s="4" t="s">
        <v>613</v>
      </c>
      <c r="G177" s="5" t="s">
        <v>532</v>
      </c>
      <c r="H177" s="6"/>
      <c r="I177" s="6">
        <v>0</v>
      </c>
      <c r="J177" s="6">
        <v>8280400</v>
      </c>
      <c r="K177" s="6">
        <v>-8280400</v>
      </c>
    </row>
    <row r="178" spans="1:11" hidden="1" outlineLevel="1" x14ac:dyDescent="0.25">
      <c r="A178" s="2" t="s">
        <v>612</v>
      </c>
      <c r="B178" s="2"/>
      <c r="C178" s="2"/>
      <c r="D178" s="2"/>
      <c r="E178" s="2"/>
      <c r="F178" s="2"/>
      <c r="G178" s="2"/>
      <c r="H178" s="3">
        <v>0</v>
      </c>
      <c r="I178" s="3">
        <v>8280400</v>
      </c>
      <c r="J178" s="3">
        <v>0</v>
      </c>
      <c r="K178" s="3">
        <v>8280400</v>
      </c>
    </row>
    <row r="179" spans="1:11" hidden="1" outlineLevel="2" x14ac:dyDescent="0.25">
      <c r="A179" s="4" t="s">
        <v>611</v>
      </c>
      <c r="B179" s="4" t="s">
        <v>18</v>
      </c>
      <c r="C179" s="4" t="s">
        <v>610</v>
      </c>
      <c r="D179" s="4" t="s">
        <v>609</v>
      </c>
      <c r="E179" s="4" t="s">
        <v>528</v>
      </c>
      <c r="F179" s="4" t="s">
        <v>608</v>
      </c>
      <c r="G179" s="5" t="s">
        <v>532</v>
      </c>
      <c r="H179" s="6"/>
      <c r="I179" s="6">
        <v>8280400</v>
      </c>
      <c r="J179" s="6">
        <v>0</v>
      </c>
      <c r="K179" s="6">
        <v>8280400</v>
      </c>
    </row>
    <row r="180" spans="1:11" s="73" customFormat="1" collapsed="1" x14ac:dyDescent="0.25">
      <c r="A180" s="71" t="s">
        <v>607</v>
      </c>
      <c r="B180" s="71"/>
      <c r="C180" s="71"/>
      <c r="D180" s="71"/>
      <c r="E180" s="71"/>
      <c r="F180" s="71"/>
      <c r="G180" s="71"/>
      <c r="H180" s="72">
        <v>0</v>
      </c>
      <c r="I180" s="72">
        <v>0</v>
      </c>
      <c r="J180" s="72">
        <v>7278400</v>
      </c>
      <c r="K180" s="72">
        <v>-7278400</v>
      </c>
    </row>
    <row r="181" spans="1:11" hidden="1" outlineLevel="1" x14ac:dyDescent="0.25">
      <c r="A181" s="2" t="s">
        <v>72</v>
      </c>
      <c r="B181" s="2"/>
      <c r="C181" s="2"/>
      <c r="D181" s="2"/>
      <c r="E181" s="2"/>
      <c r="F181" s="2"/>
      <c r="G181" s="2"/>
      <c r="H181" s="3">
        <v>0</v>
      </c>
      <c r="I181" s="3">
        <v>0</v>
      </c>
      <c r="J181" s="3">
        <v>3278400</v>
      </c>
      <c r="K181" s="3">
        <v>-3278400</v>
      </c>
    </row>
    <row r="182" spans="1:11" hidden="1" outlineLevel="2" x14ac:dyDescent="0.25">
      <c r="A182" s="4" t="s">
        <v>606</v>
      </c>
      <c r="B182" s="4" t="s">
        <v>18</v>
      </c>
      <c r="C182" s="4" t="s">
        <v>605</v>
      </c>
      <c r="D182" s="4" t="s">
        <v>75</v>
      </c>
      <c r="E182" s="4" t="s">
        <v>76</v>
      </c>
      <c r="F182" s="4" t="s">
        <v>604</v>
      </c>
      <c r="G182" s="5" t="s">
        <v>603</v>
      </c>
      <c r="H182" s="6"/>
      <c r="I182" s="6">
        <v>0</v>
      </c>
      <c r="J182" s="6">
        <v>3278400</v>
      </c>
      <c r="K182" s="6">
        <v>-3278400</v>
      </c>
    </row>
    <row r="183" spans="1:11" hidden="1" outlineLevel="1" x14ac:dyDescent="0.25">
      <c r="A183" s="2" t="s">
        <v>80</v>
      </c>
      <c r="B183" s="2"/>
      <c r="C183" s="2"/>
      <c r="D183" s="2"/>
      <c r="E183" s="2"/>
      <c r="F183" s="2"/>
      <c r="G183" s="2"/>
      <c r="H183" s="3">
        <v>0</v>
      </c>
      <c r="I183" s="3">
        <v>0</v>
      </c>
      <c r="J183" s="3">
        <v>4000000</v>
      </c>
      <c r="K183" s="3">
        <v>-4000000</v>
      </c>
    </row>
    <row r="184" spans="1:11" hidden="1" outlineLevel="2" x14ac:dyDescent="0.25">
      <c r="A184" s="4" t="s">
        <v>606</v>
      </c>
      <c r="B184" s="4" t="s">
        <v>18</v>
      </c>
      <c r="C184" s="4" t="s">
        <v>605</v>
      </c>
      <c r="D184" s="4" t="s">
        <v>81</v>
      </c>
      <c r="E184" s="4" t="s">
        <v>82</v>
      </c>
      <c r="F184" s="4" t="s">
        <v>604</v>
      </c>
      <c r="G184" s="5" t="s">
        <v>603</v>
      </c>
      <c r="H184" s="6"/>
      <c r="I184" s="6">
        <v>0</v>
      </c>
      <c r="J184" s="6">
        <v>4000000</v>
      </c>
      <c r="K184" s="6">
        <v>-4000000</v>
      </c>
    </row>
    <row r="185" spans="1:11" s="73" customFormat="1" collapsed="1" x14ac:dyDescent="0.25">
      <c r="A185" s="71" t="s">
        <v>160</v>
      </c>
      <c r="B185" s="71"/>
      <c r="C185" s="71"/>
      <c r="D185" s="71"/>
      <c r="E185" s="71"/>
      <c r="F185" s="71"/>
      <c r="G185" s="71"/>
      <c r="H185" s="72">
        <v>-5465880</v>
      </c>
      <c r="I185" s="72">
        <v>0</v>
      </c>
      <c r="J185" s="72">
        <v>5465880</v>
      </c>
      <c r="K185" s="72">
        <v>-10931760</v>
      </c>
    </row>
    <row r="186" spans="1:11" hidden="1" outlineLevel="1" x14ac:dyDescent="0.25">
      <c r="A186" s="2" t="s">
        <v>80</v>
      </c>
      <c r="B186" s="2"/>
      <c r="C186" s="2"/>
      <c r="D186" s="2"/>
      <c r="E186" s="2"/>
      <c r="F186" s="2"/>
      <c r="G186" s="2"/>
      <c r="H186" s="3">
        <v>-5465880</v>
      </c>
      <c r="I186" s="3">
        <v>0</v>
      </c>
      <c r="J186" s="3">
        <v>5465880</v>
      </c>
      <c r="K186" s="3">
        <v>-10931760</v>
      </c>
    </row>
    <row r="187" spans="1:11" hidden="1" outlineLevel="2" x14ac:dyDescent="0.25">
      <c r="A187" s="4" t="s">
        <v>161</v>
      </c>
      <c r="B187" s="4" t="s">
        <v>18</v>
      </c>
      <c r="C187" s="4" t="s">
        <v>162</v>
      </c>
      <c r="D187" s="4" t="s">
        <v>81</v>
      </c>
      <c r="E187" s="4" t="s">
        <v>82</v>
      </c>
      <c r="F187" s="4" t="s">
        <v>602</v>
      </c>
      <c r="G187" s="5" t="s">
        <v>536</v>
      </c>
      <c r="H187" s="6"/>
      <c r="I187" s="6">
        <v>0</v>
      </c>
      <c r="J187" s="6">
        <v>2732940</v>
      </c>
      <c r="K187" s="6">
        <v>-8198820</v>
      </c>
    </row>
    <row r="188" spans="1:11" hidden="1" outlineLevel="2" x14ac:dyDescent="0.25">
      <c r="A188" s="4" t="s">
        <v>161</v>
      </c>
      <c r="B188" s="4" t="s">
        <v>18</v>
      </c>
      <c r="C188" s="4" t="s">
        <v>162</v>
      </c>
      <c r="D188" s="4" t="s">
        <v>81</v>
      </c>
      <c r="E188" s="4" t="s">
        <v>82</v>
      </c>
      <c r="F188" s="4" t="s">
        <v>601</v>
      </c>
      <c r="G188" s="5" t="s">
        <v>532</v>
      </c>
      <c r="H188" s="6"/>
      <c r="I188" s="6">
        <v>0</v>
      </c>
      <c r="J188" s="6">
        <v>2732940</v>
      </c>
      <c r="K188" s="6">
        <v>-10931760</v>
      </c>
    </row>
    <row r="189" spans="1:11" s="73" customFormat="1" collapsed="1" x14ac:dyDescent="0.25">
      <c r="A189" s="71" t="s">
        <v>600</v>
      </c>
      <c r="B189" s="71"/>
      <c r="C189" s="71"/>
      <c r="D189" s="71"/>
      <c r="E189" s="71"/>
      <c r="F189" s="71"/>
      <c r="G189" s="71"/>
      <c r="H189" s="72">
        <v>0</v>
      </c>
      <c r="I189" s="72">
        <v>0</v>
      </c>
      <c r="J189" s="72">
        <v>9048821</v>
      </c>
      <c r="K189" s="72">
        <v>-9048821</v>
      </c>
    </row>
    <row r="190" spans="1:11" hidden="1" outlineLevel="1" x14ac:dyDescent="0.25">
      <c r="A190" s="2" t="s">
        <v>72</v>
      </c>
      <c r="B190" s="2"/>
      <c r="C190" s="2"/>
      <c r="D190" s="2"/>
      <c r="E190" s="2"/>
      <c r="F190" s="2"/>
      <c r="G190" s="2"/>
      <c r="H190" s="3">
        <v>0</v>
      </c>
      <c r="I190" s="3">
        <v>0</v>
      </c>
      <c r="J190" s="3">
        <v>9048821</v>
      </c>
      <c r="K190" s="3">
        <v>-9048821</v>
      </c>
    </row>
    <row r="191" spans="1:11" hidden="1" outlineLevel="2" x14ac:dyDescent="0.25">
      <c r="A191" s="4" t="s">
        <v>599</v>
      </c>
      <c r="B191" s="4" t="s">
        <v>18</v>
      </c>
      <c r="C191" s="4" t="s">
        <v>598</v>
      </c>
      <c r="D191" s="4" t="s">
        <v>75</v>
      </c>
      <c r="E191" s="4" t="s">
        <v>76</v>
      </c>
      <c r="F191" s="4" t="s">
        <v>597</v>
      </c>
      <c r="G191" s="5" t="s">
        <v>532</v>
      </c>
      <c r="H191" s="6"/>
      <c r="I191" s="6">
        <v>0</v>
      </c>
      <c r="J191" s="6">
        <v>9048821</v>
      </c>
      <c r="K191" s="6">
        <v>-9048821</v>
      </c>
    </row>
    <row r="192" spans="1:11" s="79" customFormat="1" collapsed="1" x14ac:dyDescent="0.25">
      <c r="A192" s="77" t="s">
        <v>165</v>
      </c>
      <c r="B192" s="77"/>
      <c r="C192" s="77"/>
      <c r="D192" s="77"/>
      <c r="E192" s="77"/>
      <c r="F192" s="77"/>
      <c r="G192" s="77"/>
      <c r="H192" s="78">
        <v>-677992</v>
      </c>
      <c r="I192" s="78">
        <v>0</v>
      </c>
      <c r="J192" s="78">
        <v>1355984</v>
      </c>
      <c r="K192" s="78">
        <v>-2033976</v>
      </c>
    </row>
    <row r="193" spans="1:11" hidden="1" outlineLevel="1" x14ac:dyDescent="0.25">
      <c r="A193" s="2" t="s">
        <v>80</v>
      </c>
      <c r="B193" s="2"/>
      <c r="C193" s="2"/>
      <c r="D193" s="2"/>
      <c r="E193" s="2"/>
      <c r="F193" s="2"/>
      <c r="G193" s="2"/>
      <c r="H193" s="3">
        <v>-677992</v>
      </c>
      <c r="I193" s="3">
        <v>0</v>
      </c>
      <c r="J193" s="3">
        <v>1355984</v>
      </c>
      <c r="K193" s="3">
        <v>-2033976</v>
      </c>
    </row>
    <row r="194" spans="1:11" hidden="1" outlineLevel="2" x14ac:dyDescent="0.25">
      <c r="A194" s="4" t="s">
        <v>166</v>
      </c>
      <c r="B194" s="4" t="s">
        <v>18</v>
      </c>
      <c r="C194" s="4" t="s">
        <v>167</v>
      </c>
      <c r="D194" s="4" t="s">
        <v>81</v>
      </c>
      <c r="E194" s="4" t="s">
        <v>82</v>
      </c>
      <c r="F194" s="4" t="s">
        <v>596</v>
      </c>
      <c r="G194" s="5" t="s">
        <v>536</v>
      </c>
      <c r="H194" s="6"/>
      <c r="I194" s="6">
        <v>0</v>
      </c>
      <c r="J194" s="6">
        <v>525000</v>
      </c>
      <c r="K194" s="6">
        <v>-1202992</v>
      </c>
    </row>
    <row r="195" spans="1:11" hidden="1" outlineLevel="2" x14ac:dyDescent="0.25">
      <c r="A195" s="4" t="s">
        <v>166</v>
      </c>
      <c r="B195" s="4" t="s">
        <v>18</v>
      </c>
      <c r="C195" s="4" t="s">
        <v>167</v>
      </c>
      <c r="D195" s="4" t="s">
        <v>81</v>
      </c>
      <c r="E195" s="4" t="s">
        <v>82</v>
      </c>
      <c r="F195" s="4" t="s">
        <v>595</v>
      </c>
      <c r="G195" s="5" t="s">
        <v>536</v>
      </c>
      <c r="H195" s="6"/>
      <c r="I195" s="6">
        <v>0</v>
      </c>
      <c r="J195" s="6">
        <v>152992</v>
      </c>
      <c r="K195" s="6">
        <v>-1355984</v>
      </c>
    </row>
    <row r="196" spans="1:11" hidden="1" outlineLevel="2" x14ac:dyDescent="0.25">
      <c r="A196" s="4" t="s">
        <v>166</v>
      </c>
      <c r="B196" s="4" t="s">
        <v>18</v>
      </c>
      <c r="C196" s="4" t="s">
        <v>167</v>
      </c>
      <c r="D196" s="4" t="s">
        <v>81</v>
      </c>
      <c r="E196" s="4" t="s">
        <v>82</v>
      </c>
      <c r="F196" s="4" t="s">
        <v>594</v>
      </c>
      <c r="G196" s="5" t="s">
        <v>532</v>
      </c>
      <c r="H196" s="6"/>
      <c r="I196" s="6">
        <v>0</v>
      </c>
      <c r="J196" s="6">
        <v>525000</v>
      </c>
      <c r="K196" s="6">
        <v>-1880984</v>
      </c>
    </row>
    <row r="197" spans="1:11" hidden="1" outlineLevel="2" x14ac:dyDescent="0.25">
      <c r="A197" s="4" t="s">
        <v>166</v>
      </c>
      <c r="B197" s="4" t="s">
        <v>18</v>
      </c>
      <c r="C197" s="4" t="s">
        <v>167</v>
      </c>
      <c r="D197" s="4" t="s">
        <v>81</v>
      </c>
      <c r="E197" s="4" t="s">
        <v>82</v>
      </c>
      <c r="F197" s="4" t="s">
        <v>593</v>
      </c>
      <c r="G197" s="5" t="s">
        <v>530</v>
      </c>
      <c r="H197" s="6"/>
      <c r="I197" s="6">
        <v>0</v>
      </c>
      <c r="J197" s="6">
        <v>152992</v>
      </c>
      <c r="K197" s="6">
        <v>-2033976</v>
      </c>
    </row>
    <row r="198" spans="1:11" collapsed="1" x14ac:dyDescent="0.25">
      <c r="A198" s="2" t="s">
        <v>170</v>
      </c>
      <c r="B198" s="2"/>
      <c r="C198" s="2"/>
      <c r="D198" s="2"/>
      <c r="E198" s="2"/>
      <c r="F198" s="2"/>
      <c r="G198" s="2"/>
      <c r="H198" s="3">
        <v>-665000</v>
      </c>
      <c r="I198" s="3">
        <v>0</v>
      </c>
      <c r="J198" s="3">
        <v>0</v>
      </c>
      <c r="K198" s="3">
        <v>-665000</v>
      </c>
    </row>
    <row r="199" spans="1:11" hidden="1" outlineLevel="1" x14ac:dyDescent="0.25">
      <c r="A199" s="2" t="s">
        <v>80</v>
      </c>
      <c r="B199" s="2"/>
      <c r="C199" s="2"/>
      <c r="D199" s="2"/>
      <c r="E199" s="2"/>
      <c r="F199" s="2"/>
      <c r="G199" s="2"/>
      <c r="H199" s="3">
        <v>-665000</v>
      </c>
      <c r="I199" s="3">
        <v>0</v>
      </c>
      <c r="J199" s="3">
        <v>0</v>
      </c>
      <c r="K199" s="3">
        <v>-665000</v>
      </c>
    </row>
    <row r="200" spans="1:11" hidden="1" outlineLevel="2" x14ac:dyDescent="0.25">
      <c r="A200" s="4" t="s">
        <v>171</v>
      </c>
      <c r="B200" s="4" t="s">
        <v>18</v>
      </c>
      <c r="C200" s="4" t="s">
        <v>172</v>
      </c>
      <c r="D200" s="4" t="s">
        <v>81</v>
      </c>
      <c r="E200" s="4" t="s">
        <v>82</v>
      </c>
      <c r="F200" s="4"/>
      <c r="G200" s="5"/>
      <c r="H200" s="6"/>
      <c r="I200" s="6">
        <v>0</v>
      </c>
      <c r="J200" s="6">
        <v>0</v>
      </c>
      <c r="K200" s="6">
        <v>-665000</v>
      </c>
    </row>
    <row r="201" spans="1:11" s="76" customFormat="1" collapsed="1" x14ac:dyDescent="0.25">
      <c r="A201" s="74" t="s">
        <v>175</v>
      </c>
      <c r="B201" s="74"/>
      <c r="C201" s="74"/>
      <c r="D201" s="74"/>
      <c r="E201" s="74"/>
      <c r="F201" s="74"/>
      <c r="G201" s="74"/>
      <c r="H201" s="75">
        <v>-2851570</v>
      </c>
      <c r="I201" s="75">
        <v>0</v>
      </c>
      <c r="J201" s="75">
        <v>5703140</v>
      </c>
      <c r="K201" s="75">
        <v>-8554710</v>
      </c>
    </row>
    <row r="202" spans="1:11" hidden="1" outlineLevel="1" x14ac:dyDescent="0.25">
      <c r="A202" s="2" t="s">
        <v>80</v>
      </c>
      <c r="B202" s="2"/>
      <c r="C202" s="2"/>
      <c r="D202" s="2"/>
      <c r="E202" s="2"/>
      <c r="F202" s="2"/>
      <c r="G202" s="2"/>
      <c r="H202" s="3">
        <v>-2851570</v>
      </c>
      <c r="I202" s="3">
        <v>0</v>
      </c>
      <c r="J202" s="3">
        <v>5703140</v>
      </c>
      <c r="K202" s="3">
        <v>-8554710</v>
      </c>
    </row>
    <row r="203" spans="1:11" hidden="1" outlineLevel="2" x14ac:dyDescent="0.25">
      <c r="A203" s="4" t="s">
        <v>176</v>
      </c>
      <c r="B203" s="4" t="s">
        <v>18</v>
      </c>
      <c r="C203" s="4" t="s">
        <v>177</v>
      </c>
      <c r="D203" s="4" t="s">
        <v>81</v>
      </c>
      <c r="E203" s="4" t="s">
        <v>82</v>
      </c>
      <c r="F203" s="4" t="s">
        <v>592</v>
      </c>
      <c r="G203" s="5" t="s">
        <v>536</v>
      </c>
      <c r="H203" s="6"/>
      <c r="I203" s="6">
        <v>0</v>
      </c>
      <c r="J203" s="6">
        <v>2851570</v>
      </c>
      <c r="K203" s="6">
        <v>-5703140</v>
      </c>
    </row>
    <row r="204" spans="1:11" hidden="1" outlineLevel="2" x14ac:dyDescent="0.25">
      <c r="A204" s="4" t="s">
        <v>176</v>
      </c>
      <c r="B204" s="4" t="s">
        <v>18</v>
      </c>
      <c r="C204" s="4" t="s">
        <v>177</v>
      </c>
      <c r="D204" s="4" t="s">
        <v>81</v>
      </c>
      <c r="E204" s="4" t="s">
        <v>82</v>
      </c>
      <c r="F204" s="4" t="s">
        <v>591</v>
      </c>
      <c r="G204" s="5" t="s">
        <v>532</v>
      </c>
      <c r="H204" s="6"/>
      <c r="I204" s="6">
        <v>0</v>
      </c>
      <c r="J204" s="6">
        <v>2851570</v>
      </c>
      <c r="K204" s="6">
        <v>-8554710</v>
      </c>
    </row>
    <row r="205" spans="1:11" s="76" customFormat="1" collapsed="1" x14ac:dyDescent="0.25">
      <c r="A205" s="74" t="s">
        <v>179</v>
      </c>
      <c r="B205" s="74"/>
      <c r="C205" s="74"/>
      <c r="D205" s="74"/>
      <c r="E205" s="74"/>
      <c r="F205" s="74"/>
      <c r="G205" s="74"/>
      <c r="H205" s="75">
        <v>-1835904</v>
      </c>
      <c r="I205" s="75">
        <v>0</v>
      </c>
      <c r="J205" s="75">
        <v>3600000</v>
      </c>
      <c r="K205" s="75">
        <v>-5435904</v>
      </c>
    </row>
    <row r="206" spans="1:11" hidden="1" outlineLevel="1" x14ac:dyDescent="0.25">
      <c r="A206" s="2" t="s">
        <v>80</v>
      </c>
      <c r="B206" s="2"/>
      <c r="C206" s="2"/>
      <c r="D206" s="2"/>
      <c r="E206" s="2"/>
      <c r="F206" s="2"/>
      <c r="G206" s="2"/>
      <c r="H206" s="3">
        <v>-1835904</v>
      </c>
      <c r="I206" s="3">
        <v>0</v>
      </c>
      <c r="J206" s="3">
        <v>3600000</v>
      </c>
      <c r="K206" s="3">
        <v>-5435904</v>
      </c>
    </row>
    <row r="207" spans="1:11" hidden="1" outlineLevel="2" x14ac:dyDescent="0.25">
      <c r="A207" s="4" t="s">
        <v>180</v>
      </c>
      <c r="B207" s="4" t="s">
        <v>18</v>
      </c>
      <c r="C207" s="4" t="s">
        <v>181</v>
      </c>
      <c r="D207" s="4" t="s">
        <v>81</v>
      </c>
      <c r="E207" s="4" t="s">
        <v>82</v>
      </c>
      <c r="F207" s="4" t="s">
        <v>590</v>
      </c>
      <c r="G207" s="5" t="s">
        <v>536</v>
      </c>
      <c r="H207" s="6"/>
      <c r="I207" s="6">
        <v>0</v>
      </c>
      <c r="J207" s="6">
        <v>1200000</v>
      </c>
      <c r="K207" s="6">
        <v>-3035904</v>
      </c>
    </row>
    <row r="208" spans="1:11" hidden="1" outlineLevel="2" x14ac:dyDescent="0.25">
      <c r="A208" s="4" t="s">
        <v>180</v>
      </c>
      <c r="B208" s="4" t="s">
        <v>18</v>
      </c>
      <c r="C208" s="4" t="s">
        <v>181</v>
      </c>
      <c r="D208" s="4" t="s">
        <v>81</v>
      </c>
      <c r="E208" s="4" t="s">
        <v>82</v>
      </c>
      <c r="F208" s="4" t="s">
        <v>589</v>
      </c>
      <c r="G208" s="5" t="s">
        <v>532</v>
      </c>
      <c r="H208" s="6"/>
      <c r="I208" s="6">
        <v>0</v>
      </c>
      <c r="J208" s="6">
        <v>1200000</v>
      </c>
      <c r="K208" s="6">
        <v>-4235904</v>
      </c>
    </row>
    <row r="209" spans="1:11" hidden="1" outlineLevel="2" x14ac:dyDescent="0.25">
      <c r="A209" s="4" t="s">
        <v>180</v>
      </c>
      <c r="B209" s="4" t="s">
        <v>18</v>
      </c>
      <c r="C209" s="4" t="s">
        <v>181</v>
      </c>
      <c r="D209" s="4" t="s">
        <v>81</v>
      </c>
      <c r="E209" s="4" t="s">
        <v>82</v>
      </c>
      <c r="F209" s="4" t="s">
        <v>588</v>
      </c>
      <c r="G209" s="5" t="s">
        <v>530</v>
      </c>
      <c r="H209" s="6"/>
      <c r="I209" s="6">
        <v>0</v>
      </c>
      <c r="J209" s="6">
        <v>1200000</v>
      </c>
      <c r="K209" s="6">
        <v>-5435904</v>
      </c>
    </row>
    <row r="210" spans="1:11" s="79" customFormat="1" collapsed="1" x14ac:dyDescent="0.25">
      <c r="A210" s="77" t="s">
        <v>587</v>
      </c>
      <c r="B210" s="77"/>
      <c r="C210" s="77"/>
      <c r="D210" s="77"/>
      <c r="E210" s="77"/>
      <c r="F210" s="77"/>
      <c r="G210" s="77"/>
      <c r="H210" s="78">
        <v>0</v>
      </c>
      <c r="I210" s="78">
        <v>0</v>
      </c>
      <c r="J210" s="78">
        <v>4968228</v>
      </c>
      <c r="K210" s="78">
        <v>-4968228</v>
      </c>
    </row>
    <row r="211" spans="1:11" hidden="1" outlineLevel="1" x14ac:dyDescent="0.25">
      <c r="A211" s="2" t="s">
        <v>80</v>
      </c>
      <c r="B211" s="2"/>
      <c r="C211" s="2"/>
      <c r="D211" s="2"/>
      <c r="E211" s="2"/>
      <c r="F211" s="2"/>
      <c r="G211" s="2"/>
      <c r="H211" s="3">
        <v>0</v>
      </c>
      <c r="I211" s="3">
        <v>0</v>
      </c>
      <c r="J211" s="3">
        <v>4968228</v>
      </c>
      <c r="K211" s="3">
        <v>-4968228</v>
      </c>
    </row>
    <row r="212" spans="1:11" hidden="1" outlineLevel="2" x14ac:dyDescent="0.25">
      <c r="A212" s="4" t="s">
        <v>583</v>
      </c>
      <c r="B212" s="4" t="s">
        <v>18</v>
      </c>
      <c r="C212" s="4" t="s">
        <v>582</v>
      </c>
      <c r="D212" s="4" t="s">
        <v>81</v>
      </c>
      <c r="E212" s="4" t="s">
        <v>82</v>
      </c>
      <c r="F212" s="4" t="s">
        <v>586</v>
      </c>
      <c r="G212" s="5" t="s">
        <v>536</v>
      </c>
      <c r="H212" s="6"/>
      <c r="I212" s="6">
        <v>0</v>
      </c>
      <c r="J212" s="6">
        <v>1242057</v>
      </c>
      <c r="K212" s="6">
        <v>-1242057</v>
      </c>
    </row>
    <row r="213" spans="1:11" hidden="1" outlineLevel="2" x14ac:dyDescent="0.25">
      <c r="A213" s="4" t="s">
        <v>583</v>
      </c>
      <c r="B213" s="4" t="s">
        <v>18</v>
      </c>
      <c r="C213" s="4" t="s">
        <v>582</v>
      </c>
      <c r="D213" s="4" t="s">
        <v>81</v>
      </c>
      <c r="E213" s="4" t="s">
        <v>82</v>
      </c>
      <c r="F213" s="4" t="s">
        <v>585</v>
      </c>
      <c r="G213" s="5" t="s">
        <v>536</v>
      </c>
      <c r="H213" s="6"/>
      <c r="I213" s="6">
        <v>0</v>
      </c>
      <c r="J213" s="6">
        <v>1242057</v>
      </c>
      <c r="K213" s="6">
        <v>-2484114</v>
      </c>
    </row>
    <row r="214" spans="1:11" hidden="1" outlineLevel="2" x14ac:dyDescent="0.25">
      <c r="A214" s="4" t="s">
        <v>583</v>
      </c>
      <c r="B214" s="4" t="s">
        <v>18</v>
      </c>
      <c r="C214" s="4" t="s">
        <v>582</v>
      </c>
      <c r="D214" s="4" t="s">
        <v>81</v>
      </c>
      <c r="E214" s="4" t="s">
        <v>82</v>
      </c>
      <c r="F214" s="4" t="s">
        <v>584</v>
      </c>
      <c r="G214" s="5" t="s">
        <v>536</v>
      </c>
      <c r="H214" s="6"/>
      <c r="I214" s="6">
        <v>0</v>
      </c>
      <c r="J214" s="6">
        <v>1242057</v>
      </c>
      <c r="K214" s="6">
        <v>-3726171</v>
      </c>
    </row>
    <row r="215" spans="1:11" hidden="1" outlineLevel="2" x14ac:dyDescent="0.25">
      <c r="A215" s="4" t="s">
        <v>583</v>
      </c>
      <c r="B215" s="4" t="s">
        <v>18</v>
      </c>
      <c r="C215" s="4" t="s">
        <v>582</v>
      </c>
      <c r="D215" s="4" t="s">
        <v>81</v>
      </c>
      <c r="E215" s="4" t="s">
        <v>82</v>
      </c>
      <c r="F215" s="4" t="s">
        <v>581</v>
      </c>
      <c r="G215" s="5" t="s">
        <v>532</v>
      </c>
      <c r="H215" s="6"/>
      <c r="I215" s="6">
        <v>0</v>
      </c>
      <c r="J215" s="6">
        <v>1242057</v>
      </c>
      <c r="K215" s="6">
        <v>-4968228</v>
      </c>
    </row>
    <row r="216" spans="1:11" s="73" customFormat="1" collapsed="1" x14ac:dyDescent="0.25">
      <c r="A216" s="71" t="s">
        <v>580</v>
      </c>
      <c r="B216" s="71"/>
      <c r="C216" s="71"/>
      <c r="D216" s="71"/>
      <c r="E216" s="71"/>
      <c r="F216" s="71"/>
      <c r="G216" s="71"/>
      <c r="H216" s="72">
        <v>0</v>
      </c>
      <c r="I216" s="72">
        <v>0</v>
      </c>
      <c r="J216" s="72">
        <v>4808320</v>
      </c>
      <c r="K216" s="72">
        <v>-4808320</v>
      </c>
    </row>
    <row r="217" spans="1:11" hidden="1" outlineLevel="1" x14ac:dyDescent="0.25">
      <c r="A217" s="2" t="s">
        <v>80</v>
      </c>
      <c r="B217" s="2"/>
      <c r="C217" s="2"/>
      <c r="D217" s="2"/>
      <c r="E217" s="2"/>
      <c r="F217" s="2"/>
      <c r="G217" s="2"/>
      <c r="H217" s="3">
        <v>0</v>
      </c>
      <c r="I217" s="3">
        <v>0</v>
      </c>
      <c r="J217" s="3">
        <v>4808320</v>
      </c>
      <c r="K217" s="3">
        <v>-4808320</v>
      </c>
    </row>
    <row r="218" spans="1:11" hidden="1" outlineLevel="2" x14ac:dyDescent="0.25">
      <c r="A218" s="4" t="s">
        <v>576</v>
      </c>
      <c r="B218" s="4" t="s">
        <v>18</v>
      </c>
      <c r="C218" s="4" t="s">
        <v>575</v>
      </c>
      <c r="D218" s="4" t="s">
        <v>81</v>
      </c>
      <c r="E218" s="4" t="s">
        <v>82</v>
      </c>
      <c r="F218" s="4" t="s">
        <v>579</v>
      </c>
      <c r="G218" s="5" t="s">
        <v>536</v>
      </c>
      <c r="H218" s="6"/>
      <c r="I218" s="6">
        <v>0</v>
      </c>
      <c r="J218" s="6">
        <v>1202080</v>
      </c>
      <c r="K218" s="6">
        <v>-1202080</v>
      </c>
    </row>
    <row r="219" spans="1:11" hidden="1" outlineLevel="2" x14ac:dyDescent="0.25">
      <c r="A219" s="4" t="s">
        <v>576</v>
      </c>
      <c r="B219" s="4" t="s">
        <v>18</v>
      </c>
      <c r="C219" s="4" t="s">
        <v>575</v>
      </c>
      <c r="D219" s="4" t="s">
        <v>81</v>
      </c>
      <c r="E219" s="4" t="s">
        <v>82</v>
      </c>
      <c r="F219" s="4" t="s">
        <v>578</v>
      </c>
      <c r="G219" s="5" t="s">
        <v>536</v>
      </c>
      <c r="H219" s="6"/>
      <c r="I219" s="6">
        <v>0</v>
      </c>
      <c r="J219" s="6">
        <v>1202080</v>
      </c>
      <c r="K219" s="6">
        <v>-2404160</v>
      </c>
    </row>
    <row r="220" spans="1:11" hidden="1" outlineLevel="2" x14ac:dyDescent="0.25">
      <c r="A220" s="4" t="s">
        <v>576</v>
      </c>
      <c r="B220" s="4" t="s">
        <v>18</v>
      </c>
      <c r="C220" s="4" t="s">
        <v>575</v>
      </c>
      <c r="D220" s="4" t="s">
        <v>81</v>
      </c>
      <c r="E220" s="4" t="s">
        <v>82</v>
      </c>
      <c r="F220" s="4" t="s">
        <v>577</v>
      </c>
      <c r="G220" s="5" t="s">
        <v>536</v>
      </c>
      <c r="H220" s="6"/>
      <c r="I220" s="6">
        <v>0</v>
      </c>
      <c r="J220" s="6">
        <v>1202080</v>
      </c>
      <c r="K220" s="6">
        <v>-3606240</v>
      </c>
    </row>
    <row r="221" spans="1:11" hidden="1" outlineLevel="2" x14ac:dyDescent="0.25">
      <c r="A221" s="4" t="s">
        <v>576</v>
      </c>
      <c r="B221" s="4" t="s">
        <v>18</v>
      </c>
      <c r="C221" s="4" t="s">
        <v>575</v>
      </c>
      <c r="D221" s="4" t="s">
        <v>81</v>
      </c>
      <c r="E221" s="4" t="s">
        <v>82</v>
      </c>
      <c r="F221" s="4" t="s">
        <v>574</v>
      </c>
      <c r="G221" s="5" t="s">
        <v>532</v>
      </c>
      <c r="H221" s="6"/>
      <c r="I221" s="6">
        <v>0</v>
      </c>
      <c r="J221" s="6">
        <v>1202080</v>
      </c>
      <c r="K221" s="6">
        <v>-4808320</v>
      </c>
    </row>
    <row r="222" spans="1:11" s="73" customFormat="1" collapsed="1" x14ac:dyDescent="0.25">
      <c r="A222" s="71" t="s">
        <v>183</v>
      </c>
      <c r="B222" s="71"/>
      <c r="C222" s="71"/>
      <c r="D222" s="71"/>
      <c r="E222" s="71"/>
      <c r="F222" s="71"/>
      <c r="G222" s="71"/>
      <c r="H222" s="72">
        <v>-2009768</v>
      </c>
      <c r="I222" s="72">
        <v>0</v>
      </c>
      <c r="J222" s="72">
        <v>2009768</v>
      </c>
      <c r="K222" s="72">
        <v>-4019536</v>
      </c>
    </row>
    <row r="223" spans="1:11" hidden="1" outlineLevel="1" x14ac:dyDescent="0.25">
      <c r="A223" s="2" t="s">
        <v>80</v>
      </c>
      <c r="B223" s="2"/>
      <c r="C223" s="2"/>
      <c r="D223" s="2"/>
      <c r="E223" s="2"/>
      <c r="F223" s="2"/>
      <c r="G223" s="2"/>
      <c r="H223" s="3">
        <v>-2009768</v>
      </c>
      <c r="I223" s="3">
        <v>0</v>
      </c>
      <c r="J223" s="3">
        <v>2009768</v>
      </c>
      <c r="K223" s="3">
        <v>-4019536</v>
      </c>
    </row>
    <row r="224" spans="1:11" hidden="1" outlineLevel="2" x14ac:dyDescent="0.25">
      <c r="A224" s="4" t="s">
        <v>184</v>
      </c>
      <c r="B224" s="4" t="s">
        <v>18</v>
      </c>
      <c r="C224" s="4" t="s">
        <v>185</v>
      </c>
      <c r="D224" s="4" t="s">
        <v>81</v>
      </c>
      <c r="E224" s="4" t="s">
        <v>82</v>
      </c>
      <c r="F224" s="4" t="s">
        <v>573</v>
      </c>
      <c r="G224" s="5" t="s">
        <v>536</v>
      </c>
      <c r="H224" s="6"/>
      <c r="I224" s="6">
        <v>0</v>
      </c>
      <c r="J224" s="6">
        <v>1004884</v>
      </c>
      <c r="K224" s="6">
        <v>-3014652</v>
      </c>
    </row>
    <row r="225" spans="1:11" hidden="1" outlineLevel="2" x14ac:dyDescent="0.25">
      <c r="A225" s="4" t="s">
        <v>184</v>
      </c>
      <c r="B225" s="4" t="s">
        <v>18</v>
      </c>
      <c r="C225" s="4" t="s">
        <v>185</v>
      </c>
      <c r="D225" s="4" t="s">
        <v>81</v>
      </c>
      <c r="E225" s="4" t="s">
        <v>82</v>
      </c>
      <c r="F225" s="4" t="s">
        <v>572</v>
      </c>
      <c r="G225" s="5" t="s">
        <v>532</v>
      </c>
      <c r="H225" s="6"/>
      <c r="I225" s="6">
        <v>0</v>
      </c>
      <c r="J225" s="6">
        <v>1004884</v>
      </c>
      <c r="K225" s="6">
        <v>-4019536</v>
      </c>
    </row>
    <row r="226" spans="1:11" s="76" customFormat="1" collapsed="1" x14ac:dyDescent="0.25">
      <c r="A226" s="74" t="s">
        <v>188</v>
      </c>
      <c r="B226" s="74"/>
      <c r="C226" s="74"/>
      <c r="D226" s="74"/>
      <c r="E226" s="74"/>
      <c r="F226" s="74"/>
      <c r="G226" s="74"/>
      <c r="H226" s="75">
        <v>-6860834</v>
      </c>
      <c r="I226" s="75">
        <v>0</v>
      </c>
      <c r="J226" s="75">
        <v>2720634</v>
      </c>
      <c r="K226" s="75">
        <v>-9581468</v>
      </c>
    </row>
    <row r="227" spans="1:11" hidden="1" outlineLevel="1" x14ac:dyDescent="0.25">
      <c r="A227" s="2" t="s">
        <v>72</v>
      </c>
      <c r="B227" s="2"/>
      <c r="C227" s="2"/>
      <c r="D227" s="2"/>
      <c r="E227" s="2"/>
      <c r="F227" s="2"/>
      <c r="G227" s="2"/>
      <c r="H227" s="3">
        <v>-4140200</v>
      </c>
      <c r="I227" s="3">
        <v>0</v>
      </c>
      <c r="J227" s="3">
        <v>0</v>
      </c>
      <c r="K227" s="3">
        <v>-4140200</v>
      </c>
    </row>
    <row r="228" spans="1:11" hidden="1" outlineLevel="2" x14ac:dyDescent="0.25">
      <c r="A228" s="4" t="s">
        <v>189</v>
      </c>
      <c r="B228" s="4" t="s">
        <v>18</v>
      </c>
      <c r="C228" s="4" t="s">
        <v>190</v>
      </c>
      <c r="D228" s="4" t="s">
        <v>75</v>
      </c>
      <c r="E228" s="4" t="s">
        <v>76</v>
      </c>
      <c r="F228" s="4"/>
      <c r="G228" s="5"/>
      <c r="H228" s="6"/>
      <c r="I228" s="6">
        <v>0</v>
      </c>
      <c r="J228" s="6">
        <v>0</v>
      </c>
      <c r="K228" s="6">
        <v>-4140200</v>
      </c>
    </row>
    <row r="229" spans="1:11" hidden="1" outlineLevel="1" x14ac:dyDescent="0.25">
      <c r="A229" s="2" t="s">
        <v>80</v>
      </c>
      <c r="B229" s="2"/>
      <c r="C229" s="2"/>
      <c r="D229" s="2"/>
      <c r="E229" s="2"/>
      <c r="F229" s="2"/>
      <c r="G229" s="2"/>
      <c r="H229" s="3">
        <v>-2720634</v>
      </c>
      <c r="I229" s="3">
        <v>0</v>
      </c>
      <c r="J229" s="3">
        <v>2720634</v>
      </c>
      <c r="K229" s="3">
        <v>-5441268</v>
      </c>
    </row>
    <row r="230" spans="1:11" hidden="1" outlineLevel="2" x14ac:dyDescent="0.25">
      <c r="A230" s="4" t="s">
        <v>189</v>
      </c>
      <c r="B230" s="4" t="s">
        <v>18</v>
      </c>
      <c r="C230" s="4" t="s">
        <v>190</v>
      </c>
      <c r="D230" s="4" t="s">
        <v>81</v>
      </c>
      <c r="E230" s="4" t="s">
        <v>82</v>
      </c>
      <c r="F230" s="4" t="s">
        <v>571</v>
      </c>
      <c r="G230" s="5" t="s">
        <v>536</v>
      </c>
      <c r="H230" s="6"/>
      <c r="I230" s="6">
        <v>0</v>
      </c>
      <c r="J230" s="6">
        <v>1360317</v>
      </c>
      <c r="K230" s="6">
        <v>-4080951</v>
      </c>
    </row>
    <row r="231" spans="1:11" hidden="1" outlineLevel="2" x14ac:dyDescent="0.25">
      <c r="A231" s="4" t="s">
        <v>189</v>
      </c>
      <c r="B231" s="4" t="s">
        <v>18</v>
      </c>
      <c r="C231" s="4" t="s">
        <v>190</v>
      </c>
      <c r="D231" s="4" t="s">
        <v>81</v>
      </c>
      <c r="E231" s="4" t="s">
        <v>82</v>
      </c>
      <c r="F231" s="4" t="s">
        <v>570</v>
      </c>
      <c r="G231" s="5" t="s">
        <v>532</v>
      </c>
      <c r="H231" s="6"/>
      <c r="I231" s="6">
        <v>0</v>
      </c>
      <c r="J231" s="6">
        <v>1360317</v>
      </c>
      <c r="K231" s="6">
        <v>-5441268</v>
      </c>
    </row>
    <row r="232" spans="1:11" s="79" customFormat="1" collapsed="1" x14ac:dyDescent="0.25">
      <c r="A232" s="77" t="s">
        <v>194</v>
      </c>
      <c r="B232" s="77"/>
      <c r="C232" s="77"/>
      <c r="D232" s="77"/>
      <c r="E232" s="77"/>
      <c r="F232" s="77"/>
      <c r="G232" s="77"/>
      <c r="H232" s="78">
        <v>-6786000</v>
      </c>
      <c r="I232" s="78">
        <v>0</v>
      </c>
      <c r="J232" s="78">
        <v>6220500</v>
      </c>
      <c r="K232" s="78">
        <v>-13006500</v>
      </c>
    </row>
    <row r="233" spans="1:11" hidden="1" outlineLevel="1" x14ac:dyDescent="0.25">
      <c r="A233" s="2" t="s">
        <v>80</v>
      </c>
      <c r="B233" s="2"/>
      <c r="C233" s="2"/>
      <c r="D233" s="2"/>
      <c r="E233" s="2"/>
      <c r="F233" s="2"/>
      <c r="G233" s="2"/>
      <c r="H233" s="3">
        <v>-6786000</v>
      </c>
      <c r="I233" s="3">
        <v>0</v>
      </c>
      <c r="J233" s="3">
        <v>6220500</v>
      </c>
      <c r="K233" s="3">
        <v>-13006500</v>
      </c>
    </row>
    <row r="234" spans="1:11" hidden="1" outlineLevel="2" x14ac:dyDescent="0.25">
      <c r="A234" s="4" t="s">
        <v>195</v>
      </c>
      <c r="B234" s="4" t="s">
        <v>18</v>
      </c>
      <c r="C234" s="4" t="s">
        <v>196</v>
      </c>
      <c r="D234" s="4" t="s">
        <v>81</v>
      </c>
      <c r="E234" s="4" t="s">
        <v>82</v>
      </c>
      <c r="F234" s="4" t="s">
        <v>569</v>
      </c>
      <c r="G234" s="5" t="s">
        <v>536</v>
      </c>
      <c r="H234" s="6"/>
      <c r="I234" s="6">
        <v>0</v>
      </c>
      <c r="J234" s="6">
        <v>2827500</v>
      </c>
      <c r="K234" s="6">
        <v>-9613500</v>
      </c>
    </row>
    <row r="235" spans="1:11" hidden="1" outlineLevel="2" x14ac:dyDescent="0.25">
      <c r="A235" s="4" t="s">
        <v>195</v>
      </c>
      <c r="B235" s="4" t="s">
        <v>18</v>
      </c>
      <c r="C235" s="4" t="s">
        <v>196</v>
      </c>
      <c r="D235" s="4" t="s">
        <v>81</v>
      </c>
      <c r="E235" s="4" t="s">
        <v>82</v>
      </c>
      <c r="F235" s="4" t="s">
        <v>568</v>
      </c>
      <c r="G235" s="5" t="s">
        <v>532</v>
      </c>
      <c r="H235" s="6"/>
      <c r="I235" s="6">
        <v>0</v>
      </c>
      <c r="J235" s="6">
        <v>3393000</v>
      </c>
      <c r="K235" s="6">
        <v>-13006500</v>
      </c>
    </row>
    <row r="236" spans="1:11" s="76" customFormat="1" collapsed="1" x14ac:dyDescent="0.25">
      <c r="A236" s="74" t="s">
        <v>199</v>
      </c>
      <c r="B236" s="74"/>
      <c r="C236" s="74"/>
      <c r="D236" s="74"/>
      <c r="E236" s="74"/>
      <c r="F236" s="74"/>
      <c r="G236" s="74"/>
      <c r="H236" s="75">
        <v>-4140200</v>
      </c>
      <c r="I236" s="75">
        <v>0</v>
      </c>
      <c r="J236" s="75">
        <v>3500000</v>
      </c>
      <c r="K236" s="75">
        <v>-7640200</v>
      </c>
    </row>
    <row r="237" spans="1:11" hidden="1" outlineLevel="1" x14ac:dyDescent="0.25">
      <c r="A237" s="2" t="s">
        <v>72</v>
      </c>
      <c r="B237" s="2"/>
      <c r="C237" s="2"/>
      <c r="D237" s="2"/>
      <c r="E237" s="2"/>
      <c r="F237" s="2"/>
      <c r="G237" s="2"/>
      <c r="H237" s="3">
        <v>-4140200</v>
      </c>
      <c r="I237" s="3">
        <v>0</v>
      </c>
      <c r="J237" s="3">
        <v>0</v>
      </c>
      <c r="K237" s="3">
        <v>-4140200</v>
      </c>
    </row>
    <row r="238" spans="1:11" hidden="1" outlineLevel="2" x14ac:dyDescent="0.25">
      <c r="A238" s="4" t="s">
        <v>200</v>
      </c>
      <c r="B238" s="4" t="s">
        <v>18</v>
      </c>
      <c r="C238" s="4" t="s">
        <v>201</v>
      </c>
      <c r="D238" s="4" t="s">
        <v>75</v>
      </c>
      <c r="E238" s="4" t="s">
        <v>76</v>
      </c>
      <c r="F238" s="4"/>
      <c r="G238" s="5"/>
      <c r="H238" s="6"/>
      <c r="I238" s="6">
        <v>0</v>
      </c>
      <c r="J238" s="6">
        <v>0</v>
      </c>
      <c r="K238" s="6">
        <v>-4140200</v>
      </c>
    </row>
    <row r="239" spans="1:11" hidden="1" outlineLevel="1" x14ac:dyDescent="0.25">
      <c r="A239" s="2" t="s">
        <v>80</v>
      </c>
      <c r="B239" s="2"/>
      <c r="C239" s="2"/>
      <c r="D239" s="2"/>
      <c r="E239" s="2"/>
      <c r="F239" s="2"/>
      <c r="G239" s="2"/>
      <c r="H239" s="3">
        <v>0</v>
      </c>
      <c r="I239" s="3">
        <v>0</v>
      </c>
      <c r="J239" s="3">
        <v>3500000</v>
      </c>
      <c r="K239" s="3">
        <v>-3500000</v>
      </c>
    </row>
    <row r="240" spans="1:11" hidden="1" outlineLevel="2" x14ac:dyDescent="0.25">
      <c r="A240" s="4" t="s">
        <v>200</v>
      </c>
      <c r="B240" s="4" t="s">
        <v>18</v>
      </c>
      <c r="C240" s="4" t="s">
        <v>201</v>
      </c>
      <c r="D240" s="4" t="s">
        <v>81</v>
      </c>
      <c r="E240" s="4" t="s">
        <v>82</v>
      </c>
      <c r="F240" s="4" t="s">
        <v>567</v>
      </c>
      <c r="G240" s="5" t="s">
        <v>534</v>
      </c>
      <c r="H240" s="6"/>
      <c r="I240" s="6">
        <v>0</v>
      </c>
      <c r="J240" s="6">
        <v>3500000</v>
      </c>
      <c r="K240" s="6">
        <v>-3500000</v>
      </c>
    </row>
    <row r="241" spans="1:11" s="73" customFormat="1" collapsed="1" x14ac:dyDescent="0.25">
      <c r="A241" s="71" t="s">
        <v>203</v>
      </c>
      <c r="B241" s="71"/>
      <c r="C241" s="71"/>
      <c r="D241" s="71"/>
      <c r="E241" s="71"/>
      <c r="F241" s="71"/>
      <c r="G241" s="71"/>
      <c r="H241" s="72">
        <v>-5700000</v>
      </c>
      <c r="I241" s="72">
        <v>0</v>
      </c>
      <c r="J241" s="72">
        <v>5700000</v>
      </c>
      <c r="K241" s="72">
        <v>-11400000</v>
      </c>
    </row>
    <row r="242" spans="1:11" hidden="1" outlineLevel="1" x14ac:dyDescent="0.25">
      <c r="A242" s="2" t="s">
        <v>72</v>
      </c>
      <c r="B242" s="2"/>
      <c r="C242" s="2"/>
      <c r="D242" s="2"/>
      <c r="E242" s="2"/>
      <c r="F242" s="2"/>
      <c r="G242" s="2"/>
      <c r="H242" s="3">
        <v>-5700000</v>
      </c>
      <c r="I242" s="3">
        <v>0</v>
      </c>
      <c r="J242" s="3">
        <v>5700000</v>
      </c>
      <c r="K242" s="3">
        <v>-11400000</v>
      </c>
    </row>
    <row r="243" spans="1:11" hidden="1" outlineLevel="2" x14ac:dyDescent="0.25">
      <c r="A243" s="4" t="s">
        <v>204</v>
      </c>
      <c r="B243" s="4" t="s">
        <v>18</v>
      </c>
      <c r="C243" s="4" t="s">
        <v>205</v>
      </c>
      <c r="D243" s="4" t="s">
        <v>75</v>
      </c>
      <c r="E243" s="4" t="s">
        <v>76</v>
      </c>
      <c r="F243" s="4" t="s">
        <v>566</v>
      </c>
      <c r="G243" s="5" t="s">
        <v>536</v>
      </c>
      <c r="H243" s="6"/>
      <c r="I243" s="6">
        <v>0</v>
      </c>
      <c r="J243" s="6">
        <v>2850000</v>
      </c>
      <c r="K243" s="6">
        <v>-8550000</v>
      </c>
    </row>
    <row r="244" spans="1:11" hidden="1" outlineLevel="2" x14ac:dyDescent="0.25">
      <c r="A244" s="4" t="s">
        <v>204</v>
      </c>
      <c r="B244" s="4" t="s">
        <v>18</v>
      </c>
      <c r="C244" s="4" t="s">
        <v>205</v>
      </c>
      <c r="D244" s="4" t="s">
        <v>75</v>
      </c>
      <c r="E244" s="4" t="s">
        <v>76</v>
      </c>
      <c r="F244" s="4" t="s">
        <v>565</v>
      </c>
      <c r="G244" s="5" t="s">
        <v>532</v>
      </c>
      <c r="H244" s="6"/>
      <c r="I244" s="6">
        <v>0</v>
      </c>
      <c r="J244" s="6">
        <v>2850000</v>
      </c>
      <c r="K244" s="6">
        <v>-11400000</v>
      </c>
    </row>
    <row r="245" spans="1:11" s="73" customFormat="1" collapsed="1" x14ac:dyDescent="0.25">
      <c r="A245" s="71" t="s">
        <v>208</v>
      </c>
      <c r="B245" s="71"/>
      <c r="C245" s="71"/>
      <c r="D245" s="71"/>
      <c r="E245" s="71"/>
      <c r="F245" s="71"/>
      <c r="G245" s="71"/>
      <c r="H245" s="72">
        <v>-8280400</v>
      </c>
      <c r="I245" s="72">
        <v>0</v>
      </c>
      <c r="J245" s="72">
        <v>0</v>
      </c>
      <c r="K245" s="72">
        <v>-8280400</v>
      </c>
    </row>
    <row r="246" spans="1:11" hidden="1" outlineLevel="1" x14ac:dyDescent="0.25">
      <c r="A246" s="2" t="s">
        <v>72</v>
      </c>
      <c r="B246" s="2"/>
      <c r="C246" s="2"/>
      <c r="D246" s="2"/>
      <c r="E246" s="2"/>
      <c r="F246" s="2"/>
      <c r="G246" s="2"/>
      <c r="H246" s="3">
        <v>-8280400</v>
      </c>
      <c r="I246" s="3">
        <v>0</v>
      </c>
      <c r="J246" s="3">
        <v>0</v>
      </c>
      <c r="K246" s="3">
        <v>-8280400</v>
      </c>
    </row>
    <row r="247" spans="1:11" hidden="1" outlineLevel="2" x14ac:dyDescent="0.25">
      <c r="A247" s="4" t="s">
        <v>209</v>
      </c>
      <c r="B247" s="4" t="s">
        <v>18</v>
      </c>
      <c r="C247" s="4" t="s">
        <v>210</v>
      </c>
      <c r="D247" s="4" t="s">
        <v>75</v>
      </c>
      <c r="E247" s="4" t="s">
        <v>76</v>
      </c>
      <c r="F247" s="4"/>
      <c r="G247" s="5"/>
      <c r="H247" s="6"/>
      <c r="I247" s="6">
        <v>0</v>
      </c>
      <c r="J247" s="6">
        <v>0</v>
      </c>
      <c r="K247" s="6">
        <v>-8280400</v>
      </c>
    </row>
    <row r="248" spans="1:11" s="76" customFormat="1" collapsed="1" x14ac:dyDescent="0.25">
      <c r="A248" s="74" t="s">
        <v>212</v>
      </c>
      <c r="B248" s="74"/>
      <c r="C248" s="74"/>
      <c r="D248" s="74"/>
      <c r="E248" s="74"/>
      <c r="F248" s="74"/>
      <c r="G248" s="74"/>
      <c r="H248" s="75">
        <v>-2303186</v>
      </c>
      <c r="I248" s="75">
        <v>0</v>
      </c>
      <c r="J248" s="75">
        <v>2303186</v>
      </c>
      <c r="K248" s="75">
        <v>-4606372</v>
      </c>
    </row>
    <row r="249" spans="1:11" hidden="1" outlineLevel="1" x14ac:dyDescent="0.25">
      <c r="A249" s="2" t="s">
        <v>80</v>
      </c>
      <c r="B249" s="2"/>
      <c r="C249" s="2"/>
      <c r="D249" s="2"/>
      <c r="E249" s="2"/>
      <c r="F249" s="2"/>
      <c r="G249" s="2"/>
      <c r="H249" s="3">
        <v>-2303186</v>
      </c>
      <c r="I249" s="3">
        <v>0</v>
      </c>
      <c r="J249" s="3">
        <v>2303186</v>
      </c>
      <c r="K249" s="3">
        <v>-4606372</v>
      </c>
    </row>
    <row r="250" spans="1:11" hidden="1" outlineLevel="2" x14ac:dyDescent="0.25">
      <c r="A250" s="4" t="s">
        <v>213</v>
      </c>
      <c r="B250" s="4" t="s">
        <v>18</v>
      </c>
      <c r="C250" s="4" t="s">
        <v>214</v>
      </c>
      <c r="D250" s="4" t="s">
        <v>81</v>
      </c>
      <c r="E250" s="4" t="s">
        <v>82</v>
      </c>
      <c r="F250" s="4" t="s">
        <v>564</v>
      </c>
      <c r="G250" s="5" t="s">
        <v>536</v>
      </c>
      <c r="H250" s="6"/>
      <c r="I250" s="6">
        <v>0</v>
      </c>
      <c r="J250" s="6">
        <v>1151593</v>
      </c>
      <c r="K250" s="6">
        <v>-3454779</v>
      </c>
    </row>
    <row r="251" spans="1:11" hidden="1" outlineLevel="2" x14ac:dyDescent="0.25">
      <c r="A251" s="4" t="s">
        <v>213</v>
      </c>
      <c r="B251" s="4" t="s">
        <v>18</v>
      </c>
      <c r="C251" s="4" t="s">
        <v>214</v>
      </c>
      <c r="D251" s="4" t="s">
        <v>81</v>
      </c>
      <c r="E251" s="4" t="s">
        <v>82</v>
      </c>
      <c r="F251" s="4" t="s">
        <v>563</v>
      </c>
      <c r="G251" s="5" t="s">
        <v>532</v>
      </c>
      <c r="H251" s="6"/>
      <c r="I251" s="6">
        <v>0</v>
      </c>
      <c r="J251" s="6">
        <v>1151593</v>
      </c>
      <c r="K251" s="6">
        <v>-4606372</v>
      </c>
    </row>
    <row r="252" spans="1:11" s="73" customFormat="1" collapsed="1" x14ac:dyDescent="0.25">
      <c r="A252" s="71" t="s">
        <v>217</v>
      </c>
      <c r="B252" s="71"/>
      <c r="C252" s="71"/>
      <c r="D252" s="71"/>
      <c r="E252" s="71"/>
      <c r="F252" s="71"/>
      <c r="G252" s="71"/>
      <c r="H252" s="72">
        <v>-4203050</v>
      </c>
      <c r="I252" s="72">
        <v>0</v>
      </c>
      <c r="J252" s="72">
        <v>0</v>
      </c>
      <c r="K252" s="72">
        <v>-4203050</v>
      </c>
    </row>
    <row r="253" spans="1:11" hidden="1" outlineLevel="1" x14ac:dyDescent="0.25">
      <c r="A253" s="2" t="s">
        <v>72</v>
      </c>
      <c r="B253" s="2"/>
      <c r="C253" s="2"/>
      <c r="D253" s="2"/>
      <c r="E253" s="2"/>
      <c r="F253" s="2"/>
      <c r="G253" s="2"/>
      <c r="H253" s="3">
        <v>-4203050</v>
      </c>
      <c r="I253" s="3">
        <v>0</v>
      </c>
      <c r="J253" s="3">
        <v>0</v>
      </c>
      <c r="K253" s="3">
        <v>-4203050</v>
      </c>
    </row>
    <row r="254" spans="1:11" hidden="1" outlineLevel="2" x14ac:dyDescent="0.25">
      <c r="A254" s="4" t="s">
        <v>218</v>
      </c>
      <c r="B254" s="4" t="s">
        <v>18</v>
      </c>
      <c r="C254" s="4" t="s">
        <v>219</v>
      </c>
      <c r="D254" s="4" t="s">
        <v>75</v>
      </c>
      <c r="E254" s="4" t="s">
        <v>76</v>
      </c>
      <c r="F254" s="4"/>
      <c r="G254" s="5"/>
      <c r="H254" s="6"/>
      <c r="I254" s="6">
        <v>0</v>
      </c>
      <c r="J254" s="6">
        <v>0</v>
      </c>
      <c r="K254" s="6">
        <v>-4203050</v>
      </c>
    </row>
    <row r="255" spans="1:11" s="73" customFormat="1" collapsed="1" x14ac:dyDescent="0.25">
      <c r="A255" s="71" t="s">
        <v>221</v>
      </c>
      <c r="B255" s="71"/>
      <c r="C255" s="71"/>
      <c r="D255" s="71"/>
      <c r="E255" s="71"/>
      <c r="F255" s="71"/>
      <c r="G255" s="71"/>
      <c r="H255" s="72">
        <v>-1129066</v>
      </c>
      <c r="I255" s="72">
        <v>0</v>
      </c>
      <c r="J255" s="72">
        <v>1129066</v>
      </c>
      <c r="K255" s="72">
        <v>-2258132</v>
      </c>
    </row>
    <row r="256" spans="1:11" hidden="1" outlineLevel="1" x14ac:dyDescent="0.25">
      <c r="A256" s="2" t="s">
        <v>80</v>
      </c>
      <c r="B256" s="2"/>
      <c r="C256" s="2"/>
      <c r="D256" s="2"/>
      <c r="E256" s="2"/>
      <c r="F256" s="2"/>
      <c r="G256" s="2"/>
      <c r="H256" s="3">
        <v>-1129066</v>
      </c>
      <c r="I256" s="3">
        <v>0</v>
      </c>
      <c r="J256" s="3">
        <v>1129066</v>
      </c>
      <c r="K256" s="3">
        <v>-2258132</v>
      </c>
    </row>
    <row r="257" spans="1:11" hidden="1" outlineLevel="2" x14ac:dyDescent="0.25">
      <c r="A257" s="4" t="s">
        <v>222</v>
      </c>
      <c r="B257" s="4" t="s">
        <v>18</v>
      </c>
      <c r="C257" s="4" t="s">
        <v>223</v>
      </c>
      <c r="D257" s="4" t="s">
        <v>81</v>
      </c>
      <c r="E257" s="4" t="s">
        <v>82</v>
      </c>
      <c r="F257" s="4" t="s">
        <v>562</v>
      </c>
      <c r="G257" s="5" t="s">
        <v>536</v>
      </c>
      <c r="H257" s="6"/>
      <c r="I257" s="6">
        <v>0</v>
      </c>
      <c r="J257" s="6">
        <v>564533</v>
      </c>
      <c r="K257" s="6">
        <v>-1693599</v>
      </c>
    </row>
    <row r="258" spans="1:11" hidden="1" outlineLevel="2" x14ac:dyDescent="0.25">
      <c r="A258" s="4" t="s">
        <v>222</v>
      </c>
      <c r="B258" s="4" t="s">
        <v>18</v>
      </c>
      <c r="C258" s="4" t="s">
        <v>223</v>
      </c>
      <c r="D258" s="4" t="s">
        <v>81</v>
      </c>
      <c r="E258" s="4" t="s">
        <v>82</v>
      </c>
      <c r="F258" s="4" t="s">
        <v>561</v>
      </c>
      <c r="G258" s="5" t="s">
        <v>532</v>
      </c>
      <c r="H258" s="6"/>
      <c r="I258" s="6">
        <v>0</v>
      </c>
      <c r="J258" s="6">
        <v>564533</v>
      </c>
      <c r="K258" s="6">
        <v>-2258132</v>
      </c>
    </row>
    <row r="259" spans="1:11" s="73" customFormat="1" collapsed="1" x14ac:dyDescent="0.25">
      <c r="A259" s="71" t="s">
        <v>226</v>
      </c>
      <c r="B259" s="71"/>
      <c r="C259" s="71"/>
      <c r="D259" s="71"/>
      <c r="E259" s="71"/>
      <c r="F259" s="71"/>
      <c r="G259" s="71"/>
      <c r="H259" s="72">
        <v>-4140200</v>
      </c>
      <c r="I259" s="72">
        <v>0</v>
      </c>
      <c r="J259" s="72">
        <v>0</v>
      </c>
      <c r="K259" s="72">
        <v>-4140200</v>
      </c>
    </row>
    <row r="260" spans="1:11" hidden="1" outlineLevel="1" x14ac:dyDescent="0.25">
      <c r="A260" s="2" t="s">
        <v>72</v>
      </c>
      <c r="B260" s="2"/>
      <c r="C260" s="2"/>
      <c r="D260" s="2"/>
      <c r="E260" s="2"/>
      <c r="F260" s="2"/>
      <c r="G260" s="2"/>
      <c r="H260" s="3">
        <v>-4140200</v>
      </c>
      <c r="I260" s="3">
        <v>0</v>
      </c>
      <c r="J260" s="3">
        <v>0</v>
      </c>
      <c r="K260" s="3">
        <v>-4140200</v>
      </c>
    </row>
    <row r="261" spans="1:11" hidden="1" outlineLevel="2" x14ac:dyDescent="0.25">
      <c r="A261" s="4" t="s">
        <v>227</v>
      </c>
      <c r="B261" s="4" t="s">
        <v>18</v>
      </c>
      <c r="C261" s="4" t="s">
        <v>228</v>
      </c>
      <c r="D261" s="4" t="s">
        <v>75</v>
      </c>
      <c r="E261" s="4" t="s">
        <v>76</v>
      </c>
      <c r="F261" s="4"/>
      <c r="G261" s="5"/>
      <c r="H261" s="6"/>
      <c r="I261" s="6">
        <v>0</v>
      </c>
      <c r="J261" s="6">
        <v>0</v>
      </c>
      <c r="K261" s="6">
        <v>-4140200</v>
      </c>
    </row>
    <row r="262" spans="1:11" s="79" customFormat="1" collapsed="1" x14ac:dyDescent="0.25">
      <c r="A262" s="77" t="s">
        <v>560</v>
      </c>
      <c r="B262" s="77"/>
      <c r="C262" s="77"/>
      <c r="D262" s="77"/>
      <c r="E262" s="77"/>
      <c r="F262" s="77"/>
      <c r="G262" s="77"/>
      <c r="H262" s="78">
        <v>0</v>
      </c>
      <c r="I262" s="78">
        <v>0</v>
      </c>
      <c r="J262" s="78">
        <v>27632724</v>
      </c>
      <c r="K262" s="78">
        <v>-27632724</v>
      </c>
    </row>
    <row r="263" spans="1:11" hidden="1" outlineLevel="1" x14ac:dyDescent="0.25">
      <c r="A263" s="2" t="s">
        <v>80</v>
      </c>
      <c r="B263" s="2"/>
      <c r="C263" s="2"/>
      <c r="D263" s="2"/>
      <c r="E263" s="2"/>
      <c r="F263" s="2"/>
      <c r="G263" s="2"/>
      <c r="H263" s="3">
        <v>0</v>
      </c>
      <c r="I263" s="3">
        <v>0</v>
      </c>
      <c r="J263" s="3">
        <v>27632724</v>
      </c>
      <c r="K263" s="3">
        <v>-27632724</v>
      </c>
    </row>
    <row r="264" spans="1:11" hidden="1" outlineLevel="2" x14ac:dyDescent="0.25">
      <c r="A264" s="4" t="s">
        <v>558</v>
      </c>
      <c r="B264" s="4" t="s">
        <v>18</v>
      </c>
      <c r="C264" s="4" t="s">
        <v>557</v>
      </c>
      <c r="D264" s="4" t="s">
        <v>81</v>
      </c>
      <c r="E264" s="4" t="s">
        <v>82</v>
      </c>
      <c r="F264" s="4" t="s">
        <v>559</v>
      </c>
      <c r="G264" s="5" t="s">
        <v>532</v>
      </c>
      <c r="H264" s="6"/>
      <c r="I264" s="6">
        <v>0</v>
      </c>
      <c r="J264" s="6">
        <v>5461204</v>
      </c>
      <c r="K264" s="6">
        <v>-5461204</v>
      </c>
    </row>
    <row r="265" spans="1:11" hidden="1" outlineLevel="2" x14ac:dyDescent="0.25">
      <c r="A265" s="4" t="s">
        <v>558</v>
      </c>
      <c r="B265" s="4" t="s">
        <v>18</v>
      </c>
      <c r="C265" s="4" t="s">
        <v>557</v>
      </c>
      <c r="D265" s="4" t="s">
        <v>81</v>
      </c>
      <c r="E265" s="4" t="s">
        <v>82</v>
      </c>
      <c r="F265" s="4" t="s">
        <v>556</v>
      </c>
      <c r="G265" s="5" t="s">
        <v>530</v>
      </c>
      <c r="H265" s="6"/>
      <c r="I265" s="6">
        <v>0</v>
      </c>
      <c r="J265" s="6">
        <v>22171520</v>
      </c>
      <c r="K265" s="6">
        <v>-27632724</v>
      </c>
    </row>
    <row r="266" spans="1:11" s="73" customFormat="1" collapsed="1" x14ac:dyDescent="0.25">
      <c r="A266" s="71" t="s">
        <v>230</v>
      </c>
      <c r="B266" s="71"/>
      <c r="C266" s="71"/>
      <c r="D266" s="71"/>
      <c r="E266" s="71"/>
      <c r="F266" s="71"/>
      <c r="G266" s="71"/>
      <c r="H266" s="72">
        <v>-47243850</v>
      </c>
      <c r="I266" s="72">
        <v>0</v>
      </c>
      <c r="J266" s="72">
        <v>47243850</v>
      </c>
      <c r="K266" s="72">
        <v>-94487700</v>
      </c>
    </row>
    <row r="267" spans="1:11" hidden="1" outlineLevel="1" x14ac:dyDescent="0.25">
      <c r="A267" s="2" t="s">
        <v>72</v>
      </c>
      <c r="B267" s="2"/>
      <c r="C267" s="2"/>
      <c r="D267" s="2"/>
      <c r="E267" s="2"/>
      <c r="F267" s="2"/>
      <c r="G267" s="2"/>
      <c r="H267" s="3">
        <v>-23656786</v>
      </c>
      <c r="I267" s="3">
        <v>0</v>
      </c>
      <c r="J267" s="3">
        <v>23656786</v>
      </c>
      <c r="K267" s="3">
        <v>-47313572</v>
      </c>
    </row>
    <row r="268" spans="1:11" hidden="1" outlineLevel="2" x14ac:dyDescent="0.25">
      <c r="A268" s="4" t="s">
        <v>231</v>
      </c>
      <c r="B268" s="4" t="s">
        <v>18</v>
      </c>
      <c r="C268" s="4" t="s">
        <v>232</v>
      </c>
      <c r="D268" s="4" t="s">
        <v>75</v>
      </c>
      <c r="E268" s="4" t="s">
        <v>76</v>
      </c>
      <c r="F268" s="4" t="s">
        <v>555</v>
      </c>
      <c r="G268" s="5" t="s">
        <v>536</v>
      </c>
      <c r="H268" s="6"/>
      <c r="I268" s="6">
        <v>0</v>
      </c>
      <c r="J268" s="6">
        <v>11828393</v>
      </c>
      <c r="K268" s="6">
        <v>-35485179</v>
      </c>
    </row>
    <row r="269" spans="1:11" hidden="1" outlineLevel="2" x14ac:dyDescent="0.25">
      <c r="A269" s="4" t="s">
        <v>231</v>
      </c>
      <c r="B269" s="4" t="s">
        <v>18</v>
      </c>
      <c r="C269" s="4" t="s">
        <v>232</v>
      </c>
      <c r="D269" s="4" t="s">
        <v>75</v>
      </c>
      <c r="E269" s="4" t="s">
        <v>76</v>
      </c>
      <c r="F269" s="4" t="s">
        <v>554</v>
      </c>
      <c r="G269" s="5" t="s">
        <v>532</v>
      </c>
      <c r="H269" s="6"/>
      <c r="I269" s="6">
        <v>0</v>
      </c>
      <c r="J269" s="6">
        <v>11828393</v>
      </c>
      <c r="K269" s="6">
        <v>-47313572</v>
      </c>
    </row>
    <row r="270" spans="1:11" hidden="1" outlineLevel="1" x14ac:dyDescent="0.25">
      <c r="A270" s="2" t="s">
        <v>80</v>
      </c>
      <c r="B270" s="2"/>
      <c r="C270" s="2"/>
      <c r="D270" s="2"/>
      <c r="E270" s="2"/>
      <c r="F270" s="2"/>
      <c r="G270" s="2"/>
      <c r="H270" s="3">
        <v>-23587064</v>
      </c>
      <c r="I270" s="3">
        <v>0</v>
      </c>
      <c r="J270" s="3">
        <v>23587064</v>
      </c>
      <c r="K270" s="3">
        <v>-47174128</v>
      </c>
    </row>
    <row r="271" spans="1:11" hidden="1" outlineLevel="2" x14ac:dyDescent="0.25">
      <c r="A271" s="4" t="s">
        <v>231</v>
      </c>
      <c r="B271" s="4" t="s">
        <v>18</v>
      </c>
      <c r="C271" s="4" t="s">
        <v>232</v>
      </c>
      <c r="D271" s="4" t="s">
        <v>81</v>
      </c>
      <c r="E271" s="4" t="s">
        <v>82</v>
      </c>
      <c r="F271" s="4" t="s">
        <v>555</v>
      </c>
      <c r="G271" s="5" t="s">
        <v>536</v>
      </c>
      <c r="H271" s="6"/>
      <c r="I271" s="6">
        <v>0</v>
      </c>
      <c r="J271" s="6">
        <v>11793532</v>
      </c>
      <c r="K271" s="6">
        <v>-35380596</v>
      </c>
    </row>
    <row r="272" spans="1:11" hidden="1" outlineLevel="2" x14ac:dyDescent="0.25">
      <c r="A272" s="4" t="s">
        <v>231</v>
      </c>
      <c r="B272" s="4" t="s">
        <v>18</v>
      </c>
      <c r="C272" s="4" t="s">
        <v>232</v>
      </c>
      <c r="D272" s="4" t="s">
        <v>81</v>
      </c>
      <c r="E272" s="4" t="s">
        <v>82</v>
      </c>
      <c r="F272" s="4" t="s">
        <v>554</v>
      </c>
      <c r="G272" s="5" t="s">
        <v>532</v>
      </c>
      <c r="H272" s="6"/>
      <c r="I272" s="6">
        <v>0</v>
      </c>
      <c r="J272" s="6">
        <v>11793532</v>
      </c>
      <c r="K272" s="6">
        <v>-47174128</v>
      </c>
    </row>
    <row r="273" spans="1:11" s="73" customFormat="1" collapsed="1" x14ac:dyDescent="0.25">
      <c r="A273" s="71" t="s">
        <v>235</v>
      </c>
      <c r="B273" s="71"/>
      <c r="C273" s="71"/>
      <c r="D273" s="71"/>
      <c r="E273" s="71"/>
      <c r="F273" s="71"/>
      <c r="G273" s="71"/>
      <c r="H273" s="72">
        <v>-4131658</v>
      </c>
      <c r="I273" s="72">
        <v>0</v>
      </c>
      <c r="J273" s="72">
        <v>8263316</v>
      </c>
      <c r="K273" s="72">
        <v>-12394974</v>
      </c>
    </row>
    <row r="274" spans="1:11" hidden="1" outlineLevel="1" x14ac:dyDescent="0.25">
      <c r="A274" s="2" t="s">
        <v>80</v>
      </c>
      <c r="B274" s="2"/>
      <c r="C274" s="2"/>
      <c r="D274" s="2"/>
      <c r="E274" s="2"/>
      <c r="F274" s="2"/>
      <c r="G274" s="2"/>
      <c r="H274" s="3">
        <v>-4131658</v>
      </c>
      <c r="I274" s="3">
        <v>0</v>
      </c>
      <c r="J274" s="3">
        <v>8263316</v>
      </c>
      <c r="K274" s="3">
        <v>-12394974</v>
      </c>
    </row>
    <row r="275" spans="1:11" hidden="1" outlineLevel="2" x14ac:dyDescent="0.25">
      <c r="A275" s="4" t="s">
        <v>236</v>
      </c>
      <c r="B275" s="4" t="s">
        <v>18</v>
      </c>
      <c r="C275" s="4" t="s">
        <v>237</v>
      </c>
      <c r="D275" s="4" t="s">
        <v>81</v>
      </c>
      <c r="E275" s="4" t="s">
        <v>82</v>
      </c>
      <c r="F275" s="4" t="s">
        <v>553</v>
      </c>
      <c r="G275" s="5" t="s">
        <v>536</v>
      </c>
      <c r="H275" s="6"/>
      <c r="I275" s="6">
        <v>0</v>
      </c>
      <c r="J275" s="6">
        <v>4131658</v>
      </c>
      <c r="K275" s="6">
        <v>-8263316</v>
      </c>
    </row>
    <row r="276" spans="1:11" hidden="1" outlineLevel="2" x14ac:dyDescent="0.25">
      <c r="A276" s="4" t="s">
        <v>236</v>
      </c>
      <c r="B276" s="4" t="s">
        <v>18</v>
      </c>
      <c r="C276" s="4" t="s">
        <v>237</v>
      </c>
      <c r="D276" s="4" t="s">
        <v>81</v>
      </c>
      <c r="E276" s="4" t="s">
        <v>82</v>
      </c>
      <c r="F276" s="4" t="s">
        <v>552</v>
      </c>
      <c r="G276" s="5" t="s">
        <v>532</v>
      </c>
      <c r="H276" s="6"/>
      <c r="I276" s="6">
        <v>0</v>
      </c>
      <c r="J276" s="6">
        <v>4131658</v>
      </c>
      <c r="K276" s="6">
        <v>-12394974</v>
      </c>
    </row>
    <row r="277" spans="1:11" s="79" customFormat="1" collapsed="1" x14ac:dyDescent="0.25">
      <c r="A277" s="77" t="s">
        <v>551</v>
      </c>
      <c r="B277" s="77"/>
      <c r="C277" s="77"/>
      <c r="D277" s="77"/>
      <c r="E277" s="77"/>
      <c r="F277" s="77"/>
      <c r="G277" s="77"/>
      <c r="H277" s="78">
        <v>0</v>
      </c>
      <c r="I277" s="78">
        <v>0</v>
      </c>
      <c r="J277" s="78">
        <v>11426000</v>
      </c>
      <c r="K277" s="78">
        <v>-11426000</v>
      </c>
    </row>
    <row r="278" spans="1:11" hidden="1" outlineLevel="1" x14ac:dyDescent="0.25">
      <c r="A278" s="2" t="s">
        <v>72</v>
      </c>
      <c r="B278" s="2"/>
      <c r="C278" s="2"/>
      <c r="D278" s="2"/>
      <c r="E278" s="2"/>
      <c r="F278" s="2"/>
      <c r="G278" s="2"/>
      <c r="H278" s="3">
        <v>0</v>
      </c>
      <c r="I278" s="3">
        <v>0</v>
      </c>
      <c r="J278" s="3">
        <v>4400000</v>
      </c>
      <c r="K278" s="3">
        <v>-4400000</v>
      </c>
    </row>
    <row r="279" spans="1:11" hidden="1" outlineLevel="2" x14ac:dyDescent="0.25">
      <c r="A279" s="4" t="s">
        <v>550</v>
      </c>
      <c r="B279" s="4" t="s">
        <v>18</v>
      </c>
      <c r="C279" s="4" t="s">
        <v>549</v>
      </c>
      <c r="D279" s="4" t="s">
        <v>75</v>
      </c>
      <c r="E279" s="4" t="s">
        <v>76</v>
      </c>
      <c r="F279" s="4" t="s">
        <v>548</v>
      </c>
      <c r="G279" s="5" t="s">
        <v>547</v>
      </c>
      <c r="H279" s="6"/>
      <c r="I279" s="6">
        <v>0</v>
      </c>
      <c r="J279" s="6">
        <v>4400000</v>
      </c>
      <c r="K279" s="6">
        <v>-4400000</v>
      </c>
    </row>
    <row r="280" spans="1:11" hidden="1" outlineLevel="1" x14ac:dyDescent="0.25">
      <c r="A280" s="2" t="s">
        <v>80</v>
      </c>
      <c r="B280" s="2"/>
      <c r="C280" s="2"/>
      <c r="D280" s="2"/>
      <c r="E280" s="2"/>
      <c r="F280" s="2"/>
      <c r="G280" s="2"/>
      <c r="H280" s="3">
        <v>0</v>
      </c>
      <c r="I280" s="3">
        <v>0</v>
      </c>
      <c r="J280" s="3">
        <v>7026000</v>
      </c>
      <c r="K280" s="3">
        <v>-7026000</v>
      </c>
    </row>
    <row r="281" spans="1:11" hidden="1" outlineLevel="2" x14ac:dyDescent="0.25">
      <c r="A281" s="4" t="s">
        <v>550</v>
      </c>
      <c r="B281" s="4" t="s">
        <v>18</v>
      </c>
      <c r="C281" s="4" t="s">
        <v>549</v>
      </c>
      <c r="D281" s="4" t="s">
        <v>81</v>
      </c>
      <c r="E281" s="4" t="s">
        <v>82</v>
      </c>
      <c r="F281" s="4" t="s">
        <v>548</v>
      </c>
      <c r="G281" s="5" t="s">
        <v>547</v>
      </c>
      <c r="H281" s="6"/>
      <c r="I281" s="6">
        <v>0</v>
      </c>
      <c r="J281" s="6">
        <v>7026000</v>
      </c>
      <c r="K281" s="6">
        <v>-7026000</v>
      </c>
    </row>
    <row r="282" spans="1:11" s="79" customFormat="1" collapsed="1" x14ac:dyDescent="0.25">
      <c r="A282" s="77" t="s">
        <v>239</v>
      </c>
      <c r="B282" s="77"/>
      <c r="C282" s="77"/>
      <c r="D282" s="77"/>
      <c r="E282" s="77"/>
      <c r="F282" s="77"/>
      <c r="G282" s="77"/>
      <c r="H282" s="78">
        <v>-2100000</v>
      </c>
      <c r="I282" s="78">
        <v>0</v>
      </c>
      <c r="J282" s="78">
        <v>4200000</v>
      </c>
      <c r="K282" s="78">
        <v>-6300000</v>
      </c>
    </row>
    <row r="283" spans="1:11" hidden="1" outlineLevel="1" x14ac:dyDescent="0.25">
      <c r="A283" s="2" t="s">
        <v>80</v>
      </c>
      <c r="B283" s="2"/>
      <c r="C283" s="2"/>
      <c r="D283" s="2"/>
      <c r="E283" s="2"/>
      <c r="F283" s="2"/>
      <c r="G283" s="2"/>
      <c r="H283" s="3">
        <v>-2100000</v>
      </c>
      <c r="I283" s="3">
        <v>0</v>
      </c>
      <c r="J283" s="3">
        <v>4200000</v>
      </c>
      <c r="K283" s="3">
        <v>-6300000</v>
      </c>
    </row>
    <row r="284" spans="1:11" hidden="1" outlineLevel="2" x14ac:dyDescent="0.25">
      <c r="A284" s="4" t="s">
        <v>240</v>
      </c>
      <c r="B284" s="4" t="s">
        <v>18</v>
      </c>
      <c r="C284" s="4" t="s">
        <v>241</v>
      </c>
      <c r="D284" s="4" t="s">
        <v>81</v>
      </c>
      <c r="E284" s="4" t="s">
        <v>82</v>
      </c>
      <c r="F284" s="4" t="s">
        <v>546</v>
      </c>
      <c r="G284" s="5" t="s">
        <v>536</v>
      </c>
      <c r="H284" s="6"/>
      <c r="I284" s="6">
        <v>0</v>
      </c>
      <c r="J284" s="6">
        <v>2100000</v>
      </c>
      <c r="K284" s="6">
        <v>-4200000</v>
      </c>
    </row>
    <row r="285" spans="1:11" hidden="1" outlineLevel="2" x14ac:dyDescent="0.25">
      <c r="A285" s="4" t="s">
        <v>240</v>
      </c>
      <c r="B285" s="4" t="s">
        <v>18</v>
      </c>
      <c r="C285" s="4" t="s">
        <v>241</v>
      </c>
      <c r="D285" s="4" t="s">
        <v>81</v>
      </c>
      <c r="E285" s="4" t="s">
        <v>82</v>
      </c>
      <c r="F285" s="4" t="s">
        <v>545</v>
      </c>
      <c r="G285" s="5" t="s">
        <v>532</v>
      </c>
      <c r="H285" s="6"/>
      <c r="I285" s="6">
        <v>0</v>
      </c>
      <c r="J285" s="6">
        <v>2100000</v>
      </c>
      <c r="K285" s="6">
        <v>-6300000</v>
      </c>
    </row>
    <row r="286" spans="1:11" s="73" customFormat="1" collapsed="1" x14ac:dyDescent="0.25">
      <c r="A286" s="71" t="s">
        <v>544</v>
      </c>
      <c r="B286" s="71"/>
      <c r="C286" s="71"/>
      <c r="D286" s="71"/>
      <c r="E286" s="71"/>
      <c r="F286" s="71"/>
      <c r="G286" s="71"/>
      <c r="H286" s="72">
        <v>0</v>
      </c>
      <c r="I286" s="72">
        <v>0</v>
      </c>
      <c r="J286" s="72">
        <v>46017000</v>
      </c>
      <c r="K286" s="72">
        <v>-46017000</v>
      </c>
    </row>
    <row r="287" spans="1:11" hidden="1" outlineLevel="1" x14ac:dyDescent="0.25">
      <c r="A287" s="2" t="s">
        <v>72</v>
      </c>
      <c r="B287" s="2"/>
      <c r="C287" s="2"/>
      <c r="D287" s="2"/>
      <c r="E287" s="2"/>
      <c r="F287" s="2"/>
      <c r="G287" s="2"/>
      <c r="H287" s="3">
        <v>0</v>
      </c>
      <c r="I287" s="3">
        <v>0</v>
      </c>
      <c r="J287" s="3">
        <v>29600000</v>
      </c>
      <c r="K287" s="3">
        <v>-29600000</v>
      </c>
    </row>
    <row r="288" spans="1:11" hidden="1" outlineLevel="2" x14ac:dyDescent="0.25">
      <c r="A288" s="4" t="s">
        <v>543</v>
      </c>
      <c r="B288" s="4" t="s">
        <v>18</v>
      </c>
      <c r="C288" s="4" t="s">
        <v>542</v>
      </c>
      <c r="D288" s="4" t="s">
        <v>75</v>
      </c>
      <c r="E288" s="4" t="s">
        <v>76</v>
      </c>
      <c r="F288" s="4" t="s">
        <v>541</v>
      </c>
      <c r="G288" s="5" t="s">
        <v>532</v>
      </c>
      <c r="H288" s="6"/>
      <c r="I288" s="6">
        <v>0</v>
      </c>
      <c r="J288" s="6">
        <v>29600000</v>
      </c>
      <c r="K288" s="6">
        <v>-29600000</v>
      </c>
    </row>
    <row r="289" spans="1:11" hidden="1" outlineLevel="1" x14ac:dyDescent="0.25">
      <c r="A289" s="2" t="s">
        <v>80</v>
      </c>
      <c r="B289" s="2"/>
      <c r="C289" s="2"/>
      <c r="D289" s="2"/>
      <c r="E289" s="2"/>
      <c r="F289" s="2"/>
      <c r="G289" s="2"/>
      <c r="H289" s="3">
        <v>0</v>
      </c>
      <c r="I289" s="3">
        <v>0</v>
      </c>
      <c r="J289" s="3">
        <v>16417000</v>
      </c>
      <c r="K289" s="3">
        <v>-16417000</v>
      </c>
    </row>
    <row r="290" spans="1:11" hidden="1" outlineLevel="2" x14ac:dyDescent="0.25">
      <c r="A290" s="4" t="s">
        <v>543</v>
      </c>
      <c r="B290" s="4" t="s">
        <v>18</v>
      </c>
      <c r="C290" s="4" t="s">
        <v>542</v>
      </c>
      <c r="D290" s="4" t="s">
        <v>81</v>
      </c>
      <c r="E290" s="4" t="s">
        <v>82</v>
      </c>
      <c r="F290" s="4" t="s">
        <v>541</v>
      </c>
      <c r="G290" s="5" t="s">
        <v>532</v>
      </c>
      <c r="H290" s="6"/>
      <c r="I290" s="6">
        <v>0</v>
      </c>
      <c r="J290" s="6">
        <v>16417000</v>
      </c>
      <c r="K290" s="6">
        <v>-16417000</v>
      </c>
    </row>
    <row r="291" spans="1:11" s="76" customFormat="1" collapsed="1" x14ac:dyDescent="0.25">
      <c r="A291" s="74" t="s">
        <v>243</v>
      </c>
      <c r="B291" s="74"/>
      <c r="C291" s="74"/>
      <c r="D291" s="74"/>
      <c r="E291" s="74"/>
      <c r="F291" s="74"/>
      <c r="G291" s="74"/>
      <c r="H291" s="75">
        <v>-1096756</v>
      </c>
      <c r="I291" s="75">
        <v>0</v>
      </c>
      <c r="J291" s="75">
        <v>1096756</v>
      </c>
      <c r="K291" s="75">
        <v>-2193512</v>
      </c>
    </row>
    <row r="292" spans="1:11" hidden="1" outlineLevel="1" x14ac:dyDescent="0.25">
      <c r="A292" s="2" t="s">
        <v>80</v>
      </c>
      <c r="B292" s="2"/>
      <c r="C292" s="2"/>
      <c r="D292" s="2"/>
      <c r="E292" s="2"/>
      <c r="F292" s="2"/>
      <c r="G292" s="2"/>
      <c r="H292" s="3">
        <v>-1096756</v>
      </c>
      <c r="I292" s="3">
        <v>0</v>
      </c>
      <c r="J292" s="3">
        <v>1096756</v>
      </c>
      <c r="K292" s="3">
        <v>-2193512</v>
      </c>
    </row>
    <row r="293" spans="1:11" hidden="1" outlineLevel="2" x14ac:dyDescent="0.25">
      <c r="A293" s="4" t="s">
        <v>244</v>
      </c>
      <c r="B293" s="4" t="s">
        <v>18</v>
      </c>
      <c r="C293" s="4" t="s">
        <v>245</v>
      </c>
      <c r="D293" s="4" t="s">
        <v>81</v>
      </c>
      <c r="E293" s="4" t="s">
        <v>82</v>
      </c>
      <c r="F293" s="4" t="s">
        <v>540</v>
      </c>
      <c r="G293" s="5" t="s">
        <v>536</v>
      </c>
      <c r="H293" s="6"/>
      <c r="I293" s="6">
        <v>0</v>
      </c>
      <c r="J293" s="6">
        <v>548378</v>
      </c>
      <c r="K293" s="6">
        <v>-1645134</v>
      </c>
    </row>
    <row r="294" spans="1:11" hidden="1" outlineLevel="2" x14ac:dyDescent="0.25">
      <c r="A294" s="4" t="s">
        <v>244</v>
      </c>
      <c r="B294" s="4" t="s">
        <v>18</v>
      </c>
      <c r="C294" s="4" t="s">
        <v>245</v>
      </c>
      <c r="D294" s="4" t="s">
        <v>81</v>
      </c>
      <c r="E294" s="4" t="s">
        <v>82</v>
      </c>
      <c r="F294" s="4" t="s">
        <v>539</v>
      </c>
      <c r="G294" s="5" t="s">
        <v>532</v>
      </c>
      <c r="H294" s="6"/>
      <c r="I294" s="6">
        <v>0</v>
      </c>
      <c r="J294" s="6">
        <v>548378</v>
      </c>
      <c r="K294" s="6">
        <v>-2193512</v>
      </c>
    </row>
    <row r="295" spans="1:11" s="76" customFormat="1" collapsed="1" x14ac:dyDescent="0.25">
      <c r="A295" s="74" t="s">
        <v>248</v>
      </c>
      <c r="B295" s="74"/>
      <c r="C295" s="74"/>
      <c r="D295" s="74"/>
      <c r="E295" s="74"/>
      <c r="F295" s="74"/>
      <c r="G295" s="74"/>
      <c r="H295" s="75">
        <v>-3000000</v>
      </c>
      <c r="I295" s="75">
        <v>0</v>
      </c>
      <c r="J295" s="75">
        <v>0</v>
      </c>
      <c r="K295" s="75">
        <v>-3000000</v>
      </c>
    </row>
    <row r="296" spans="1:11" hidden="1" outlineLevel="1" x14ac:dyDescent="0.25">
      <c r="A296" s="2" t="s">
        <v>72</v>
      </c>
      <c r="B296" s="2"/>
      <c r="C296" s="2"/>
      <c r="D296" s="2"/>
      <c r="E296" s="2"/>
      <c r="F296" s="2"/>
      <c r="G296" s="2"/>
      <c r="H296" s="3">
        <v>-3000000</v>
      </c>
      <c r="I296" s="3">
        <v>0</v>
      </c>
      <c r="J296" s="3">
        <v>0</v>
      </c>
      <c r="K296" s="3">
        <v>-3000000</v>
      </c>
    </row>
    <row r="297" spans="1:11" hidden="1" outlineLevel="2" x14ac:dyDescent="0.25">
      <c r="A297" s="4" t="s">
        <v>249</v>
      </c>
      <c r="B297" s="4" t="s">
        <v>18</v>
      </c>
      <c r="C297" s="4" t="s">
        <v>250</v>
      </c>
      <c r="D297" s="4" t="s">
        <v>75</v>
      </c>
      <c r="E297" s="4" t="s">
        <v>76</v>
      </c>
      <c r="F297" s="4"/>
      <c r="G297" s="5"/>
      <c r="H297" s="6"/>
      <c r="I297" s="6">
        <v>0</v>
      </c>
      <c r="J297" s="6">
        <v>0</v>
      </c>
      <c r="K297" s="6">
        <v>-3000000</v>
      </c>
    </row>
    <row r="298" spans="1:11" s="79" customFormat="1" collapsed="1" x14ac:dyDescent="0.25">
      <c r="A298" s="77" t="s">
        <v>252</v>
      </c>
      <c r="B298" s="77"/>
      <c r="C298" s="77"/>
      <c r="D298" s="77"/>
      <c r="E298" s="77"/>
      <c r="F298" s="77"/>
      <c r="G298" s="77"/>
      <c r="H298" s="78">
        <v>-42353288.490000002</v>
      </c>
      <c r="I298" s="78">
        <v>0</v>
      </c>
      <c r="J298" s="78">
        <v>147869794.59999999</v>
      </c>
      <c r="K298" s="78">
        <v>-190223083.09</v>
      </c>
    </row>
    <row r="299" spans="1:11" hidden="1" outlineLevel="1" x14ac:dyDescent="0.25">
      <c r="A299" s="2" t="s">
        <v>72</v>
      </c>
      <c r="B299" s="2"/>
      <c r="C299" s="2"/>
      <c r="D299" s="2"/>
      <c r="E299" s="2"/>
      <c r="F299" s="2"/>
      <c r="G299" s="2"/>
      <c r="H299" s="3">
        <v>0</v>
      </c>
      <c r="I299" s="3">
        <v>0</v>
      </c>
      <c r="J299" s="3">
        <v>75809935.799999997</v>
      </c>
      <c r="K299" s="3">
        <v>-75809935.799999997</v>
      </c>
    </row>
    <row r="300" spans="1:11" hidden="1" outlineLevel="2" x14ac:dyDescent="0.25">
      <c r="A300" s="4" t="s">
        <v>253</v>
      </c>
      <c r="B300" s="4" t="s">
        <v>18</v>
      </c>
      <c r="C300" s="4" t="s">
        <v>254</v>
      </c>
      <c r="D300" s="4" t="s">
        <v>75</v>
      </c>
      <c r="E300" s="4" t="s">
        <v>76</v>
      </c>
      <c r="F300" s="4" t="s">
        <v>538</v>
      </c>
      <c r="G300" s="5" t="s">
        <v>534</v>
      </c>
      <c r="H300" s="6"/>
      <c r="I300" s="6">
        <v>0</v>
      </c>
      <c r="J300" s="6">
        <v>75809935.799999997</v>
      </c>
      <c r="K300" s="6">
        <v>-75809935.799999997</v>
      </c>
    </row>
    <row r="301" spans="1:11" hidden="1" outlineLevel="1" x14ac:dyDescent="0.25">
      <c r="A301" s="2" t="s">
        <v>54</v>
      </c>
      <c r="B301" s="2"/>
      <c r="C301" s="2"/>
      <c r="D301" s="2"/>
      <c r="E301" s="2"/>
      <c r="F301" s="2"/>
      <c r="G301" s="2"/>
      <c r="H301" s="3">
        <v>26703997.440000001</v>
      </c>
      <c r="I301" s="3">
        <v>0</v>
      </c>
      <c r="J301" s="3">
        <v>0</v>
      </c>
      <c r="K301" s="3">
        <v>26703997.440000001</v>
      </c>
    </row>
    <row r="302" spans="1:11" hidden="1" outlineLevel="2" x14ac:dyDescent="0.25">
      <c r="A302" s="4" t="s">
        <v>253</v>
      </c>
      <c r="B302" s="4" t="s">
        <v>18</v>
      </c>
      <c r="C302" s="4" t="s">
        <v>254</v>
      </c>
      <c r="D302" s="4" t="s">
        <v>55</v>
      </c>
      <c r="E302" s="4" t="s">
        <v>56</v>
      </c>
      <c r="F302" s="4"/>
      <c r="G302" s="5"/>
      <c r="H302" s="6"/>
      <c r="I302" s="6">
        <v>0</v>
      </c>
      <c r="J302" s="6">
        <v>0</v>
      </c>
      <c r="K302" s="6">
        <v>26703997.440000001</v>
      </c>
    </row>
    <row r="303" spans="1:11" hidden="1" outlineLevel="1" x14ac:dyDescent="0.25">
      <c r="A303" s="2" t="s">
        <v>80</v>
      </c>
      <c r="B303" s="2"/>
      <c r="C303" s="2"/>
      <c r="D303" s="2"/>
      <c r="E303" s="2"/>
      <c r="F303" s="2"/>
      <c r="G303" s="2"/>
      <c r="H303" s="3">
        <v>0</v>
      </c>
      <c r="I303" s="3">
        <v>0</v>
      </c>
      <c r="J303" s="3">
        <v>19563854.399999999</v>
      </c>
      <c r="K303" s="3">
        <v>-19563854.399999999</v>
      </c>
    </row>
    <row r="304" spans="1:11" hidden="1" outlineLevel="2" x14ac:dyDescent="0.25">
      <c r="A304" s="4" t="s">
        <v>253</v>
      </c>
      <c r="B304" s="4" t="s">
        <v>18</v>
      </c>
      <c r="C304" s="4" t="s">
        <v>254</v>
      </c>
      <c r="D304" s="4" t="s">
        <v>81</v>
      </c>
      <c r="E304" s="4" t="s">
        <v>82</v>
      </c>
      <c r="F304" s="4" t="s">
        <v>538</v>
      </c>
      <c r="G304" s="5" t="s">
        <v>534</v>
      </c>
      <c r="H304" s="6"/>
      <c r="I304" s="6">
        <v>0</v>
      </c>
      <c r="J304" s="6">
        <v>19563854.399999999</v>
      </c>
      <c r="K304" s="6">
        <v>-19563854.399999999</v>
      </c>
    </row>
    <row r="305" spans="1:11" hidden="1" outlineLevel="1" x14ac:dyDescent="0.25">
      <c r="A305" s="2" t="s">
        <v>16</v>
      </c>
      <c r="B305" s="2"/>
      <c r="C305" s="2"/>
      <c r="D305" s="2"/>
      <c r="E305" s="2"/>
      <c r="F305" s="2"/>
      <c r="G305" s="2"/>
      <c r="H305" s="3">
        <v>-69057285.930000007</v>
      </c>
      <c r="I305" s="3">
        <v>0</v>
      </c>
      <c r="J305" s="3">
        <v>52496004.399999999</v>
      </c>
      <c r="K305" s="3">
        <v>-121553290.33</v>
      </c>
    </row>
    <row r="306" spans="1:11" hidden="1" outlineLevel="2" x14ac:dyDescent="0.25">
      <c r="A306" s="4" t="s">
        <v>253</v>
      </c>
      <c r="B306" s="4" t="s">
        <v>18</v>
      </c>
      <c r="C306" s="4" t="s">
        <v>254</v>
      </c>
      <c r="D306" s="4" t="s">
        <v>20</v>
      </c>
      <c r="E306" s="4" t="s">
        <v>21</v>
      </c>
      <c r="F306" s="4" t="s">
        <v>537</v>
      </c>
      <c r="G306" s="5" t="s">
        <v>536</v>
      </c>
      <c r="H306" s="6"/>
      <c r="I306" s="6">
        <v>0</v>
      </c>
      <c r="J306" s="6">
        <v>11804460</v>
      </c>
      <c r="K306" s="6">
        <v>-80861745.930000007</v>
      </c>
    </row>
    <row r="307" spans="1:11" hidden="1" outlineLevel="2" x14ac:dyDescent="0.25">
      <c r="A307" s="4" t="s">
        <v>253</v>
      </c>
      <c r="B307" s="4" t="s">
        <v>18</v>
      </c>
      <c r="C307" s="4" t="s">
        <v>254</v>
      </c>
      <c r="D307" s="4" t="s">
        <v>20</v>
      </c>
      <c r="E307" s="4" t="s">
        <v>21</v>
      </c>
      <c r="F307" s="4" t="s">
        <v>535</v>
      </c>
      <c r="G307" s="5" t="s">
        <v>534</v>
      </c>
      <c r="H307" s="6"/>
      <c r="I307" s="6">
        <v>0</v>
      </c>
      <c r="J307" s="6">
        <v>21025147.600000001</v>
      </c>
      <c r="K307" s="6">
        <v>-101886893.53</v>
      </c>
    </row>
    <row r="308" spans="1:11" hidden="1" outlineLevel="2" x14ac:dyDescent="0.25">
      <c r="A308" s="4" t="s">
        <v>253</v>
      </c>
      <c r="B308" s="4" t="s">
        <v>18</v>
      </c>
      <c r="C308" s="4" t="s">
        <v>254</v>
      </c>
      <c r="D308" s="4" t="s">
        <v>20</v>
      </c>
      <c r="E308" s="4" t="s">
        <v>21</v>
      </c>
      <c r="F308" s="4" t="s">
        <v>533</v>
      </c>
      <c r="G308" s="5" t="s">
        <v>532</v>
      </c>
      <c r="H308" s="6"/>
      <c r="I308" s="6">
        <v>0</v>
      </c>
      <c r="J308" s="6">
        <v>11535660</v>
      </c>
      <c r="K308" s="6">
        <v>-113422553.53</v>
      </c>
    </row>
    <row r="309" spans="1:11" hidden="1" outlineLevel="2" x14ac:dyDescent="0.25">
      <c r="A309" s="4" t="s">
        <v>253</v>
      </c>
      <c r="B309" s="4" t="s">
        <v>18</v>
      </c>
      <c r="C309" s="4" t="s">
        <v>254</v>
      </c>
      <c r="D309" s="4" t="s">
        <v>20</v>
      </c>
      <c r="E309" s="4" t="s">
        <v>21</v>
      </c>
      <c r="F309" s="4" t="s">
        <v>531</v>
      </c>
      <c r="G309" s="5" t="s">
        <v>530</v>
      </c>
      <c r="H309" s="6"/>
      <c r="I309" s="6">
        <v>0</v>
      </c>
      <c r="J309" s="6">
        <v>8130736.7999999998</v>
      </c>
      <c r="K309" s="6">
        <v>-121553290.33</v>
      </c>
    </row>
    <row r="310" spans="1:11" collapsed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1:11" collapsed="1" x14ac:dyDescent="0.25">
      <c r="A311" s="120" t="s">
        <v>529</v>
      </c>
      <c r="B311" s="119"/>
      <c r="C311" s="119"/>
      <c r="D311" s="119"/>
      <c r="E311" s="119"/>
      <c r="F311" s="119"/>
      <c r="G311" s="119"/>
      <c r="H311" s="119"/>
      <c r="I311" s="119"/>
      <c r="J311" s="119"/>
      <c r="K311" s="119"/>
    </row>
    <row r="317" spans="1:11" x14ac:dyDescent="0.25">
      <c r="I317" s="80">
        <f>+I9+I18+I21+I24+I29+I33+I36+I43+I47+I52+I55+I73+I82+I88+I95+I99+I103+I114+I120+I125+I129+I134+I144+I148+I157+I165+I169+I175+I180+I185+I189+I192+I198+I201+I205+I210+I216+I222+I226+I232+I236+I241+I245+I248+I252+I255+I259+I262+I266+I273+I277+I282+I286+I291+I295+I298</f>
        <v>54822006.5</v>
      </c>
      <c r="J317" s="80">
        <f>+J9+J18+J21+J24+J29+J33+J36+J43+J47+J52+J55+J73+J82+J88+J95+J99+J103+J114+J120+J125+J129+J134+J144+J148+J157+J165+J169+J175+J180+J185+J189+J192+J198+J201+J205+J210+J216+J222+J226+J232+J236+J241+J245+J248+J252+J255+J259+J262+J266+J273+J277+J282+J286+J291+J295+J298</f>
        <v>1167404282.01</v>
      </c>
      <c r="K317" s="65">
        <f>+J317-I317</f>
        <v>1112582275.51</v>
      </c>
    </row>
    <row r="318" spans="1:11" x14ac:dyDescent="0.25">
      <c r="I318" s="80">
        <v>54822006.5</v>
      </c>
      <c r="J318" s="80">
        <v>1167404282.01</v>
      </c>
      <c r="K318" s="65">
        <f>+J318-I318</f>
        <v>1112582275.51</v>
      </c>
    </row>
  </sheetData>
  <mergeCells count="8">
    <mergeCell ref="A6:K6"/>
    <mergeCell ref="A7:K7"/>
    <mergeCell ref="A311:K311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7"/>
  <sheetViews>
    <sheetView topLeftCell="A25" zoomScale="85" zoomScaleNormal="85" workbookViewId="0">
      <selection activeCell="E56" sqref="E56"/>
    </sheetView>
  </sheetViews>
  <sheetFormatPr baseColWidth="10" defaultRowHeight="15" x14ac:dyDescent="0.25"/>
  <cols>
    <col min="1" max="1" width="17.7109375" style="12" bestFit="1" customWidth="1"/>
    <col min="2" max="2" width="19.28515625" style="12" bestFit="1" customWidth="1"/>
    <col min="3" max="3" width="54.5703125" style="12" bestFit="1" customWidth="1"/>
    <col min="4" max="5" width="15.5703125" style="13" bestFit="1" customWidth="1"/>
    <col min="6" max="6" width="18.28515625" bestFit="1" customWidth="1"/>
    <col min="7" max="7" width="16.7109375" style="96" customWidth="1"/>
    <col min="8" max="8" width="14.140625" bestFit="1" customWidth="1"/>
    <col min="9" max="9" width="14.5703125" bestFit="1" customWidth="1"/>
  </cols>
  <sheetData>
    <row r="1" spans="1:7" x14ac:dyDescent="0.25">
      <c r="A1" s="14" t="s">
        <v>4</v>
      </c>
      <c r="B1" s="14" t="s">
        <v>265</v>
      </c>
      <c r="C1" s="14" t="s">
        <v>6</v>
      </c>
      <c r="D1" s="15" t="s">
        <v>12</v>
      </c>
      <c r="E1" s="15" t="s">
        <v>13</v>
      </c>
      <c r="F1" s="14" t="s">
        <v>826</v>
      </c>
      <c r="G1" s="94" t="s">
        <v>827</v>
      </c>
    </row>
    <row r="2" spans="1:7" x14ac:dyDescent="0.25">
      <c r="A2" s="16">
        <v>800129856</v>
      </c>
      <c r="B2" s="29" t="s">
        <v>269</v>
      </c>
      <c r="C2" s="29" t="s">
        <v>101</v>
      </c>
      <c r="D2" s="28">
        <v>0</v>
      </c>
      <c r="E2" s="17">
        <f>+' 01. 4135 X TERCERO'!J97+' 01. 4135 X TERCERO'!J98</f>
        <v>1370918</v>
      </c>
      <c r="F2" s="27">
        <f>+E2-D2</f>
        <v>1370918</v>
      </c>
      <c r="G2" s="124">
        <f>+F2+F3</f>
        <v>5570918</v>
      </c>
    </row>
    <row r="3" spans="1:7" x14ac:dyDescent="0.25">
      <c r="A3" s="18">
        <v>901209020</v>
      </c>
      <c r="B3" s="29" t="s">
        <v>269</v>
      </c>
      <c r="C3" s="30" t="s">
        <v>241</v>
      </c>
      <c r="D3" s="24"/>
      <c r="E3" s="19">
        <f>+' 01. 4135 X TERCERO'!J282</f>
        <v>4200000</v>
      </c>
      <c r="F3" s="27">
        <f t="shared" ref="F3:F56" si="0">+E3-D3</f>
        <v>4200000</v>
      </c>
      <c r="G3" s="125"/>
    </row>
    <row r="4" spans="1:7" x14ac:dyDescent="0.25">
      <c r="A4" s="98">
        <v>860002134</v>
      </c>
      <c r="B4" s="99" t="s">
        <v>266</v>
      </c>
      <c r="C4" s="99" t="s">
        <v>144</v>
      </c>
      <c r="D4" s="100"/>
      <c r="E4" s="101">
        <f>+' 01. 4135 X TERCERO'!J148</f>
        <v>42342430</v>
      </c>
      <c r="F4" s="66">
        <f t="shared" si="0"/>
        <v>42342430</v>
      </c>
      <c r="G4" s="126">
        <f>SUM(F4:F23)</f>
        <v>353292396.24000001</v>
      </c>
    </row>
    <row r="5" spans="1:7" x14ac:dyDescent="0.25">
      <c r="A5" s="102">
        <v>900963642</v>
      </c>
      <c r="B5" s="103" t="s">
        <v>266</v>
      </c>
      <c r="C5" s="103" t="s">
        <v>232</v>
      </c>
      <c r="D5" s="104">
        <v>0</v>
      </c>
      <c r="E5" s="105">
        <f>+' 01. 4135 X TERCERO'!J266</f>
        <v>47243850</v>
      </c>
      <c r="F5" s="66">
        <f t="shared" si="0"/>
        <v>47243850</v>
      </c>
      <c r="G5" s="127"/>
    </row>
    <row r="6" spans="1:7" x14ac:dyDescent="0.25">
      <c r="A6" s="102">
        <v>900496494</v>
      </c>
      <c r="B6" s="103" t="s">
        <v>266</v>
      </c>
      <c r="C6" s="103" t="s">
        <v>205</v>
      </c>
      <c r="D6" s="104">
        <v>0</v>
      </c>
      <c r="E6" s="105">
        <f>+' 01. 4135 X TERCERO'!J241</f>
        <v>5700000</v>
      </c>
      <c r="F6" s="66">
        <f t="shared" si="0"/>
        <v>5700000</v>
      </c>
      <c r="G6" s="127"/>
    </row>
    <row r="7" spans="1:7" x14ac:dyDescent="0.25">
      <c r="A7" s="102">
        <v>830051760</v>
      </c>
      <c r="B7" s="103" t="s">
        <v>266</v>
      </c>
      <c r="C7" s="103" t="s">
        <v>139</v>
      </c>
      <c r="D7" s="104">
        <v>0</v>
      </c>
      <c r="E7" s="105">
        <f>+' 01. 4135 X TERCERO'!J144</f>
        <v>4200000</v>
      </c>
      <c r="F7" s="66">
        <f t="shared" si="0"/>
        <v>4200000</v>
      </c>
      <c r="G7" s="127"/>
    </row>
    <row r="8" spans="1:7" x14ac:dyDescent="0.25">
      <c r="A8" s="102">
        <v>860013874</v>
      </c>
      <c r="B8" s="103" t="s">
        <v>266</v>
      </c>
      <c r="C8" s="103" t="s">
        <v>157</v>
      </c>
      <c r="D8" s="104">
        <v>0</v>
      </c>
      <c r="E8" s="105">
        <f>+' 01. 4135 X TERCERO'!J165</f>
        <v>2225160</v>
      </c>
      <c r="F8" s="66">
        <f t="shared" si="0"/>
        <v>2225160</v>
      </c>
      <c r="G8" s="127"/>
    </row>
    <row r="9" spans="1:7" x14ac:dyDescent="0.25">
      <c r="A9" s="102" t="s">
        <v>94</v>
      </c>
      <c r="B9" s="103" t="s">
        <v>266</v>
      </c>
      <c r="C9" s="103" t="s">
        <v>95</v>
      </c>
      <c r="D9" s="104"/>
      <c r="E9" s="105">
        <f>+' 01. 4135 X TERCERO'!J88</f>
        <v>48476370</v>
      </c>
      <c r="F9" s="66">
        <f t="shared" si="0"/>
        <v>48476370</v>
      </c>
      <c r="G9" s="127"/>
    </row>
    <row r="10" spans="1:7" x14ac:dyDescent="0.25">
      <c r="A10" s="102">
        <v>900976977</v>
      </c>
      <c r="B10" s="103" t="s">
        <v>266</v>
      </c>
      <c r="C10" s="103" t="s">
        <v>237</v>
      </c>
      <c r="D10" s="104">
        <v>0</v>
      </c>
      <c r="E10" s="105">
        <f>+' 01. 4135 X TERCERO'!J273</f>
        <v>8263316</v>
      </c>
      <c r="F10" s="66">
        <f t="shared" si="0"/>
        <v>8263316</v>
      </c>
      <c r="G10" s="127"/>
    </row>
    <row r="11" spans="1:7" x14ac:dyDescent="0.25">
      <c r="A11" s="102">
        <v>800005736</v>
      </c>
      <c r="B11" s="103" t="s">
        <v>266</v>
      </c>
      <c r="C11" s="103" t="s">
        <v>74</v>
      </c>
      <c r="D11" s="104">
        <v>0</v>
      </c>
      <c r="E11" s="105">
        <f>+' 01. 4135 X TERCERO'!J73</f>
        <v>48278768</v>
      </c>
      <c r="F11" s="66">
        <f t="shared" si="0"/>
        <v>48278768</v>
      </c>
      <c r="G11" s="127"/>
    </row>
    <row r="12" spans="1:7" x14ac:dyDescent="0.25">
      <c r="A12" s="102">
        <v>860500862</v>
      </c>
      <c r="B12" s="103" t="s">
        <v>266</v>
      </c>
      <c r="C12" s="103" t="s">
        <v>162</v>
      </c>
      <c r="D12" s="104">
        <v>0</v>
      </c>
      <c r="E12" s="105">
        <f>+' 01. 4135 X TERCERO'!J185</f>
        <v>5465880</v>
      </c>
      <c r="F12" s="66">
        <f t="shared" si="0"/>
        <v>5465880</v>
      </c>
      <c r="G12" s="127"/>
    </row>
    <row r="13" spans="1:7" x14ac:dyDescent="0.25">
      <c r="A13" s="102">
        <v>900718858</v>
      </c>
      <c r="B13" s="103" t="s">
        <v>266</v>
      </c>
      <c r="C13" s="103" t="s">
        <v>219</v>
      </c>
      <c r="D13" s="104">
        <v>0</v>
      </c>
      <c r="E13" s="105">
        <f>+' 01. 4135 X TERCERO'!J252</f>
        <v>0</v>
      </c>
      <c r="F13" s="66">
        <f t="shared" si="0"/>
        <v>0</v>
      </c>
      <c r="G13" s="127"/>
    </row>
    <row r="14" spans="1:7" x14ac:dyDescent="0.25">
      <c r="A14" s="102">
        <v>800133151</v>
      </c>
      <c r="B14" s="103" t="s">
        <v>266</v>
      </c>
      <c r="C14" s="103" t="s">
        <v>106</v>
      </c>
      <c r="D14" s="104">
        <v>0</v>
      </c>
      <c r="E14" s="105">
        <f>+' 01. 4135 X TERCERO'!J99</f>
        <v>2663590</v>
      </c>
      <c r="F14" s="66">
        <f t="shared" si="0"/>
        <v>2663590</v>
      </c>
      <c r="G14" s="127"/>
    </row>
    <row r="15" spans="1:7" x14ac:dyDescent="0.25">
      <c r="A15" s="102">
        <v>830025281</v>
      </c>
      <c r="B15" s="103" t="s">
        <v>266</v>
      </c>
      <c r="C15" s="103" t="s">
        <v>635</v>
      </c>
      <c r="D15" s="105">
        <f>+' 01. 4135 X TERCERO'!I134</f>
        <v>7691497</v>
      </c>
      <c r="E15" s="105">
        <f>+' 01. 4135 X TERCERO'!J134</f>
        <v>23200354</v>
      </c>
      <c r="F15" s="66">
        <f t="shared" si="0"/>
        <v>15508857</v>
      </c>
      <c r="G15" s="127"/>
    </row>
    <row r="16" spans="1:7" x14ac:dyDescent="0.25">
      <c r="A16" s="102">
        <v>860003216</v>
      </c>
      <c r="B16" s="103" t="s">
        <v>266</v>
      </c>
      <c r="C16" s="103" t="s">
        <v>152</v>
      </c>
      <c r="D16" s="105"/>
      <c r="E16" s="105">
        <f>+' 01. 4135 X TERCERO'!J157</f>
        <v>51415634.240000002</v>
      </c>
      <c r="F16" s="66">
        <f t="shared" si="0"/>
        <v>51415634.240000002</v>
      </c>
      <c r="G16" s="127"/>
    </row>
    <row r="17" spans="1:9" x14ac:dyDescent="0.25">
      <c r="A17" s="102">
        <v>860015536</v>
      </c>
      <c r="B17" s="103" t="s">
        <v>266</v>
      </c>
      <c r="C17" s="103" t="s">
        <v>724</v>
      </c>
      <c r="D17" s="105">
        <f>+' 01. 4135 X TERCERO'!I169</f>
        <v>17800000</v>
      </c>
      <c r="E17" s="105">
        <f>+' 01. 4135 X TERCERO'!J169</f>
        <v>22156000</v>
      </c>
      <c r="F17" s="66">
        <f t="shared" si="0"/>
        <v>4356000</v>
      </c>
      <c r="G17" s="127"/>
    </row>
    <row r="18" spans="1:9" x14ac:dyDescent="0.25">
      <c r="A18" s="102">
        <v>830023844</v>
      </c>
      <c r="B18" s="103" t="s">
        <v>266</v>
      </c>
      <c r="C18" s="103" t="s">
        <v>645</v>
      </c>
      <c r="D18" s="105">
        <f>+' 01. 4135 X TERCERO'!I129</f>
        <v>18097642</v>
      </c>
      <c r="E18" s="105">
        <f>+' 01. 4135 X TERCERO'!J129</f>
        <v>18097642</v>
      </c>
      <c r="F18" s="66">
        <f t="shared" si="0"/>
        <v>0</v>
      </c>
      <c r="G18" s="127"/>
    </row>
    <row r="19" spans="1:9" x14ac:dyDescent="0.25">
      <c r="A19" s="102">
        <v>890037950</v>
      </c>
      <c r="B19" s="103" t="s">
        <v>266</v>
      </c>
      <c r="C19" s="103" t="s">
        <v>605</v>
      </c>
      <c r="D19" s="105"/>
      <c r="E19" s="105">
        <f>+' 01. 4135 X TERCERO'!J180</f>
        <v>7278400</v>
      </c>
      <c r="F19" s="66">
        <f t="shared" si="0"/>
        <v>7278400</v>
      </c>
      <c r="G19" s="127"/>
    </row>
    <row r="20" spans="1:9" x14ac:dyDescent="0.25">
      <c r="A20" s="102">
        <v>860503326</v>
      </c>
      <c r="B20" s="103" t="s">
        <v>266</v>
      </c>
      <c r="C20" s="103" t="s">
        <v>598</v>
      </c>
      <c r="D20" s="105"/>
      <c r="E20" s="105">
        <f>+' 01. 4135 X TERCERO'!J190</f>
        <v>9048821</v>
      </c>
      <c r="F20" s="66">
        <f t="shared" si="0"/>
        <v>9048821</v>
      </c>
      <c r="G20" s="127"/>
    </row>
    <row r="21" spans="1:9" x14ac:dyDescent="0.25">
      <c r="A21" s="102">
        <v>899999123</v>
      </c>
      <c r="B21" s="103" t="s">
        <v>266</v>
      </c>
      <c r="C21" s="103" t="s">
        <v>575</v>
      </c>
      <c r="D21" s="105"/>
      <c r="E21" s="105">
        <f>+' 01. 4135 X TERCERO'!J216</f>
        <v>4808320</v>
      </c>
      <c r="F21" s="66">
        <f t="shared" si="0"/>
        <v>4808320</v>
      </c>
      <c r="G21" s="127"/>
    </row>
    <row r="22" spans="1:9" x14ac:dyDescent="0.25">
      <c r="A22" s="102">
        <v>901455902</v>
      </c>
      <c r="B22" s="103" t="s">
        <v>266</v>
      </c>
      <c r="C22" s="103" t="s">
        <v>542</v>
      </c>
      <c r="D22" s="105"/>
      <c r="E22" s="105">
        <f>+' 01. 4135 X TERCERO'!J286</f>
        <v>46017000</v>
      </c>
      <c r="F22" s="66">
        <f t="shared" si="0"/>
        <v>46017000</v>
      </c>
      <c r="G22" s="127"/>
    </row>
    <row r="23" spans="1:9" x14ac:dyDescent="0.25">
      <c r="A23" s="106">
        <v>900633240</v>
      </c>
      <c r="B23" s="107" t="s">
        <v>266</v>
      </c>
      <c r="C23" s="107" t="s">
        <v>210</v>
      </c>
      <c r="D23" s="108">
        <v>0</v>
      </c>
      <c r="E23" s="109">
        <f>+' 01. 4135 X TERCERO'!J245</f>
        <v>0</v>
      </c>
      <c r="F23" s="66">
        <f t="shared" si="0"/>
        <v>0</v>
      </c>
      <c r="G23" s="128"/>
      <c r="I23" s="8"/>
    </row>
    <row r="24" spans="1:9" x14ac:dyDescent="0.25">
      <c r="A24" s="22">
        <v>890308188</v>
      </c>
      <c r="B24" s="32" t="s">
        <v>272</v>
      </c>
      <c r="C24" s="32" t="s">
        <v>167</v>
      </c>
      <c r="D24" s="26"/>
      <c r="E24" s="23">
        <f>+' 01. 4135 X TERCERO'!J192</f>
        <v>1355984</v>
      </c>
      <c r="F24" s="27">
        <f t="shared" si="0"/>
        <v>1355984</v>
      </c>
      <c r="G24" s="122">
        <f>+F24+F25</f>
        <v>1355984</v>
      </c>
    </row>
    <row r="25" spans="1:9" x14ac:dyDescent="0.25">
      <c r="A25" s="16">
        <v>900886644</v>
      </c>
      <c r="B25" s="29" t="s">
        <v>272</v>
      </c>
      <c r="C25" s="29" t="s">
        <v>228</v>
      </c>
      <c r="D25" s="28">
        <v>0</v>
      </c>
      <c r="E25" s="17">
        <f>+' 01. 4135 X TERCERO'!J259</f>
        <v>0</v>
      </c>
      <c r="F25" s="27">
        <f t="shared" si="0"/>
        <v>0</v>
      </c>
      <c r="G25" s="123"/>
    </row>
    <row r="26" spans="1:9" x14ac:dyDescent="0.25">
      <c r="A26" s="18">
        <v>860020309</v>
      </c>
      <c r="B26" s="30" t="s">
        <v>725</v>
      </c>
      <c r="C26" s="30" t="s">
        <v>610</v>
      </c>
      <c r="D26" s="24">
        <f>+' 01. 4135 X TERCERO'!I175</f>
        <v>8280400</v>
      </c>
      <c r="E26" s="19">
        <f>+' 01. 4135 X TERCERO'!J175</f>
        <v>8280400</v>
      </c>
      <c r="F26" s="27">
        <f t="shared" si="0"/>
        <v>0</v>
      </c>
      <c r="G26" s="97">
        <f>+F26</f>
        <v>0</v>
      </c>
    </row>
    <row r="27" spans="1:9" x14ac:dyDescent="0.25">
      <c r="A27" s="18">
        <v>900931305</v>
      </c>
      <c r="B27" s="30" t="s">
        <v>727</v>
      </c>
      <c r="C27" s="30" t="s">
        <v>557</v>
      </c>
      <c r="D27" s="24"/>
      <c r="E27" s="19">
        <f>+' 01. 4135 X TERCERO'!J262</f>
        <v>27632724</v>
      </c>
      <c r="F27" s="27">
        <f t="shared" si="0"/>
        <v>27632724</v>
      </c>
      <c r="G27" s="97">
        <f>+F27</f>
        <v>27632724</v>
      </c>
    </row>
    <row r="28" spans="1:9" x14ac:dyDescent="0.25">
      <c r="A28" s="18">
        <v>901123807</v>
      </c>
      <c r="B28" s="30" t="s">
        <v>728</v>
      </c>
      <c r="C28" s="30" t="s">
        <v>549</v>
      </c>
      <c r="D28" s="24"/>
      <c r="E28" s="19">
        <f>+' 01. 4135 X TERCERO'!J277</f>
        <v>11426000</v>
      </c>
      <c r="F28" s="27">
        <f t="shared" si="0"/>
        <v>11426000</v>
      </c>
      <c r="G28" s="97">
        <f>+F28</f>
        <v>11426000</v>
      </c>
    </row>
    <row r="29" spans="1:9" x14ac:dyDescent="0.25">
      <c r="A29" s="18">
        <v>900748002</v>
      </c>
      <c r="B29" s="30" t="s">
        <v>274</v>
      </c>
      <c r="C29" s="30" t="s">
        <v>223</v>
      </c>
      <c r="D29" s="24">
        <v>0</v>
      </c>
      <c r="E29" s="19">
        <f>+' 01. 4135 X TERCERO'!J255</f>
        <v>1129066</v>
      </c>
      <c r="F29" s="27">
        <f t="shared" si="0"/>
        <v>1129066</v>
      </c>
      <c r="G29" s="122">
        <f>+F29+F30</f>
        <v>3138834</v>
      </c>
    </row>
    <row r="30" spans="1:9" x14ac:dyDescent="0.25">
      <c r="A30" s="22">
        <v>900112351</v>
      </c>
      <c r="B30" s="32" t="s">
        <v>274</v>
      </c>
      <c r="C30" s="32" t="s">
        <v>185</v>
      </c>
      <c r="D30" s="26">
        <v>0</v>
      </c>
      <c r="E30" s="23">
        <f>+' 01. 4135 X TERCERO'!J222</f>
        <v>2009768</v>
      </c>
      <c r="F30" s="27">
        <f t="shared" si="0"/>
        <v>2009768</v>
      </c>
      <c r="G30" s="122"/>
    </row>
    <row r="31" spans="1:9" x14ac:dyDescent="0.25">
      <c r="A31" s="18">
        <v>800225057</v>
      </c>
      <c r="B31" s="30" t="s">
        <v>267</v>
      </c>
      <c r="C31" s="30" t="s">
        <v>111</v>
      </c>
      <c r="D31" s="24">
        <v>0</v>
      </c>
      <c r="E31" s="19">
        <f>+' 01. 4135 X TERCERO'!J103</f>
        <v>107350000</v>
      </c>
      <c r="F31" s="27">
        <f t="shared" si="0"/>
        <v>107350000</v>
      </c>
      <c r="G31" s="122">
        <f>SUM(F31:F41)</f>
        <v>141284052</v>
      </c>
    </row>
    <row r="32" spans="1:9" x14ac:dyDescent="0.25">
      <c r="A32" s="20">
        <v>811007144</v>
      </c>
      <c r="B32" s="31" t="s">
        <v>267</v>
      </c>
      <c r="C32" s="31" t="s">
        <v>129</v>
      </c>
      <c r="D32" s="25">
        <v>0</v>
      </c>
      <c r="E32" s="21">
        <f>+' 01. 4135 X TERCERO'!J120</f>
        <v>12814352</v>
      </c>
      <c r="F32" s="27">
        <f t="shared" si="0"/>
        <v>12814352</v>
      </c>
      <c r="G32" s="123"/>
    </row>
    <row r="33" spans="1:7" x14ac:dyDescent="0.25">
      <c r="A33" s="20">
        <v>900161891</v>
      </c>
      <c r="B33" s="31" t="s">
        <v>267</v>
      </c>
      <c r="C33" s="31" t="s">
        <v>190</v>
      </c>
      <c r="D33" s="25">
        <v>0</v>
      </c>
      <c r="E33" s="21">
        <f>+' 01. 4135 X TERCERO'!J226</f>
        <v>2720634</v>
      </c>
      <c r="F33" s="27">
        <f t="shared" si="0"/>
        <v>2720634</v>
      </c>
      <c r="G33" s="123"/>
    </row>
    <row r="34" spans="1:7" x14ac:dyDescent="0.25">
      <c r="A34" s="20">
        <v>890908790</v>
      </c>
      <c r="B34" s="31" t="s">
        <v>267</v>
      </c>
      <c r="C34" s="31" t="s">
        <v>181</v>
      </c>
      <c r="D34" s="25">
        <v>0</v>
      </c>
      <c r="E34" s="21">
        <f>+' 01. 4135 X TERCERO'!J205</f>
        <v>3600000</v>
      </c>
      <c r="F34" s="27">
        <f t="shared" si="0"/>
        <v>3600000</v>
      </c>
      <c r="G34" s="123"/>
    </row>
    <row r="35" spans="1:7" x14ac:dyDescent="0.25">
      <c r="A35" s="20">
        <v>811011426</v>
      </c>
      <c r="B35" s="31" t="s">
        <v>267</v>
      </c>
      <c r="C35" s="31" t="s">
        <v>134</v>
      </c>
      <c r="D35" s="25">
        <v>0</v>
      </c>
      <c r="E35" s="21">
        <f>+' 01. 4135 X TERCERO'!J125</f>
        <v>1890000</v>
      </c>
      <c r="F35" s="27">
        <f t="shared" si="0"/>
        <v>1890000</v>
      </c>
      <c r="G35" s="123"/>
    </row>
    <row r="36" spans="1:7" x14ac:dyDescent="0.25">
      <c r="A36" s="20">
        <v>900642450</v>
      </c>
      <c r="B36" s="31" t="s">
        <v>267</v>
      </c>
      <c r="C36" s="31" t="s">
        <v>214</v>
      </c>
      <c r="D36" s="25">
        <v>0</v>
      </c>
      <c r="E36" s="21">
        <f>+' 01. 4135 X TERCERO'!J248</f>
        <v>2303186</v>
      </c>
      <c r="F36" s="27">
        <f t="shared" si="0"/>
        <v>2303186</v>
      </c>
      <c r="G36" s="123"/>
    </row>
    <row r="37" spans="1:7" x14ac:dyDescent="0.25">
      <c r="A37" s="20">
        <v>900228842</v>
      </c>
      <c r="B37" s="31" t="s">
        <v>267</v>
      </c>
      <c r="C37" s="31" t="s">
        <v>201</v>
      </c>
      <c r="D37" s="25">
        <v>0</v>
      </c>
      <c r="E37" s="21">
        <f>+' 01. 4135 X TERCERO'!J236</f>
        <v>3500000</v>
      </c>
      <c r="F37" s="27">
        <f t="shared" si="0"/>
        <v>3500000</v>
      </c>
      <c r="G37" s="123"/>
    </row>
    <row r="38" spans="1:7" x14ac:dyDescent="0.25">
      <c r="A38" s="20">
        <v>800032038</v>
      </c>
      <c r="B38" s="31" t="s">
        <v>267</v>
      </c>
      <c r="C38" s="31" t="s">
        <v>86</v>
      </c>
      <c r="D38" s="25">
        <v>0</v>
      </c>
      <c r="E38" s="21">
        <f>+' 01. 4135 X TERCERO'!J82</f>
        <v>305984</v>
      </c>
      <c r="F38" s="27">
        <f t="shared" si="0"/>
        <v>305984</v>
      </c>
      <c r="G38" s="123"/>
    </row>
    <row r="39" spans="1:7" x14ac:dyDescent="0.25">
      <c r="A39" s="20">
        <v>890904646</v>
      </c>
      <c r="B39" s="31" t="s">
        <v>267</v>
      </c>
      <c r="C39" s="31" t="s">
        <v>177</v>
      </c>
      <c r="D39" s="25"/>
      <c r="E39" s="21">
        <f>+' 01. 4135 X TERCERO'!J201</f>
        <v>5703140</v>
      </c>
      <c r="F39" s="27">
        <f t="shared" si="0"/>
        <v>5703140</v>
      </c>
      <c r="G39" s="123"/>
    </row>
    <row r="40" spans="1:7" x14ac:dyDescent="0.25">
      <c r="A40" s="20">
        <v>901459281</v>
      </c>
      <c r="B40" s="31" t="s">
        <v>267</v>
      </c>
      <c r="C40" s="31" t="s">
        <v>245</v>
      </c>
      <c r="D40" s="25"/>
      <c r="E40" s="21">
        <f>+' 01. 4135 X TERCERO'!J291</f>
        <v>1096756</v>
      </c>
      <c r="F40" s="27">
        <f t="shared" si="0"/>
        <v>1096756</v>
      </c>
      <c r="G40" s="123"/>
    </row>
    <row r="41" spans="1:7" x14ac:dyDescent="0.25">
      <c r="A41" s="22">
        <v>901718876</v>
      </c>
      <c r="B41" s="32" t="s">
        <v>267</v>
      </c>
      <c r="C41" s="32" t="s">
        <v>250</v>
      </c>
      <c r="D41" s="26">
        <v>0</v>
      </c>
      <c r="E41" s="23">
        <f>+' 01. 4135 X TERCERO'!J295</f>
        <v>0</v>
      </c>
      <c r="F41" s="27">
        <f t="shared" si="0"/>
        <v>0</v>
      </c>
      <c r="G41" s="123"/>
    </row>
    <row r="42" spans="1:7" x14ac:dyDescent="0.25">
      <c r="A42" s="16">
        <v>900220311</v>
      </c>
      <c r="B42" s="29" t="s">
        <v>275</v>
      </c>
      <c r="C42" s="29" t="s">
        <v>196</v>
      </c>
      <c r="D42" s="28">
        <v>0</v>
      </c>
      <c r="E42" s="17">
        <f>+' 01. 4135 X TERCERO'!J232</f>
        <v>6220500</v>
      </c>
      <c r="F42" s="27">
        <f t="shared" si="0"/>
        <v>6220500</v>
      </c>
      <c r="G42" s="97">
        <f>+F42</f>
        <v>6220500</v>
      </c>
    </row>
    <row r="43" spans="1:7" x14ac:dyDescent="0.25">
      <c r="A43" s="18">
        <v>891200240</v>
      </c>
      <c r="B43" s="30" t="s">
        <v>726</v>
      </c>
      <c r="C43" s="30" t="s">
        <v>582</v>
      </c>
      <c r="D43" s="24"/>
      <c r="E43" s="19">
        <f>+' 01. 4135 X TERCERO'!J210</f>
        <v>4968228</v>
      </c>
      <c r="F43" s="27">
        <f t="shared" si="0"/>
        <v>4968228</v>
      </c>
      <c r="G43" s="97">
        <f>+F43</f>
        <v>4968228</v>
      </c>
    </row>
    <row r="44" spans="1:7" x14ac:dyDescent="0.25">
      <c r="A44" s="18">
        <v>810006177</v>
      </c>
      <c r="B44" s="30" t="s">
        <v>723</v>
      </c>
      <c r="C44" s="30" t="s">
        <v>122</v>
      </c>
      <c r="D44" s="24"/>
      <c r="E44" s="19">
        <f>+' 01. 4135 X TERCERO'!J114</f>
        <v>2421208</v>
      </c>
      <c r="F44" s="83">
        <f t="shared" si="0"/>
        <v>2421208</v>
      </c>
      <c r="G44" s="97">
        <f>+F44</f>
        <v>2421208</v>
      </c>
    </row>
    <row r="45" spans="1:7" x14ac:dyDescent="0.25">
      <c r="A45" s="30">
        <v>96083041</v>
      </c>
      <c r="B45" s="30" t="s">
        <v>273</v>
      </c>
      <c r="C45" s="18" t="s">
        <v>254</v>
      </c>
      <c r="D45" s="24">
        <v>0</v>
      </c>
      <c r="E45" s="24">
        <f>+' 01. 4135 X TERCERO'!J298</f>
        <v>147869794.59999999</v>
      </c>
      <c r="F45" s="86">
        <f t="shared" si="0"/>
        <v>147869794.59999999</v>
      </c>
      <c r="G45" s="122">
        <f>SUM(F45:F54)</f>
        <v>555271431.26999998</v>
      </c>
    </row>
    <row r="46" spans="1:7" x14ac:dyDescent="0.25">
      <c r="A46" s="31">
        <v>27275</v>
      </c>
      <c r="B46" s="31" t="s">
        <v>271</v>
      </c>
      <c r="C46" s="20" t="s">
        <v>40</v>
      </c>
      <c r="D46" s="25">
        <v>0</v>
      </c>
      <c r="E46" s="25">
        <f>+' 01. 4135 X TERCERO'!J29</f>
        <v>4286802.04</v>
      </c>
      <c r="F46" s="87">
        <f t="shared" si="0"/>
        <v>4286802.04</v>
      </c>
      <c r="G46" s="122"/>
    </row>
    <row r="47" spans="1:7" x14ac:dyDescent="0.25">
      <c r="A47" s="31">
        <v>169824116859</v>
      </c>
      <c r="B47" s="31" t="s">
        <v>271</v>
      </c>
      <c r="C47" s="20" t="s">
        <v>29</v>
      </c>
      <c r="D47" s="25">
        <v>0</v>
      </c>
      <c r="E47" s="25">
        <f>+' 01. 4135 X TERCERO'!J18</f>
        <v>10624014</v>
      </c>
      <c r="F47" s="87">
        <f t="shared" si="0"/>
        <v>10624014</v>
      </c>
      <c r="G47" s="122"/>
    </row>
    <row r="48" spans="1:7" x14ac:dyDescent="0.25">
      <c r="A48" s="31">
        <v>155609904220155</v>
      </c>
      <c r="B48" s="31" t="s">
        <v>271</v>
      </c>
      <c r="C48" s="20" t="s">
        <v>19</v>
      </c>
      <c r="D48" s="25">
        <f>+' 01. 4135 X TERCERO'!I9</f>
        <v>2949412.5</v>
      </c>
      <c r="E48" s="25">
        <f>+' 01. 4135 X TERCERO'!J9</f>
        <v>10739523.68</v>
      </c>
      <c r="F48" s="87">
        <f t="shared" si="0"/>
        <v>7790111.1799999997</v>
      </c>
      <c r="G48" s="122"/>
    </row>
    <row r="49" spans="1:8" x14ac:dyDescent="0.25">
      <c r="A49" s="31">
        <v>31010051132</v>
      </c>
      <c r="B49" s="31" t="s">
        <v>268</v>
      </c>
      <c r="C49" s="20" t="s">
        <v>51</v>
      </c>
      <c r="D49" s="25">
        <v>0</v>
      </c>
      <c r="E49" s="25">
        <f>+' 01. 4135 X TERCERO'!J36</f>
        <v>214134914.81999999</v>
      </c>
      <c r="F49" s="87">
        <f t="shared" si="0"/>
        <v>214134914.81999999</v>
      </c>
      <c r="G49" s="122"/>
    </row>
    <row r="50" spans="1:8" ht="14.25" customHeight="1" x14ac:dyDescent="0.25">
      <c r="A50" s="31">
        <v>614100496102</v>
      </c>
      <c r="B50" s="31" t="s">
        <v>270</v>
      </c>
      <c r="C50" s="20" t="s">
        <v>60</v>
      </c>
      <c r="D50" s="25">
        <v>0</v>
      </c>
      <c r="E50" s="25">
        <f>+' 01. 4135 X TERCERO'!J52</f>
        <v>1881715</v>
      </c>
      <c r="F50" s="87">
        <f t="shared" si="0"/>
        <v>1881715</v>
      </c>
      <c r="G50" s="122"/>
    </row>
    <row r="51" spans="1:8" ht="14.25" customHeight="1" x14ac:dyDescent="0.25">
      <c r="A51" s="31"/>
      <c r="B51" s="31" t="s">
        <v>721</v>
      </c>
      <c r="C51" s="20" t="s">
        <v>709</v>
      </c>
      <c r="D51" s="25"/>
      <c r="E51" s="25">
        <f>+' 01. 4135 X TERCERO'!J24</f>
        <v>10563234.24</v>
      </c>
      <c r="F51" s="87">
        <f t="shared" si="0"/>
        <v>10563234.24</v>
      </c>
      <c r="G51" s="122"/>
    </row>
    <row r="52" spans="1:8" ht="14.25" customHeight="1" x14ac:dyDescent="0.25">
      <c r="A52" s="31"/>
      <c r="B52" s="31" t="s">
        <v>721</v>
      </c>
      <c r="C52" s="20" t="s">
        <v>401</v>
      </c>
      <c r="D52" s="25"/>
      <c r="E52" s="25">
        <f>+' 01. 4135 X TERCERO'!J43</f>
        <v>43106932</v>
      </c>
      <c r="F52" s="87">
        <f t="shared" si="0"/>
        <v>43106932</v>
      </c>
      <c r="G52" s="122"/>
    </row>
    <row r="53" spans="1:8" ht="14.25" customHeight="1" x14ac:dyDescent="0.25">
      <c r="A53" s="31"/>
      <c r="B53" s="31" t="s">
        <v>721</v>
      </c>
      <c r="C53" s="20" t="s">
        <v>696</v>
      </c>
      <c r="D53" s="25"/>
      <c r="E53" s="25">
        <f>+' 01. 4135 X TERCERO'!J47</f>
        <v>9783275</v>
      </c>
      <c r="F53" s="87">
        <f t="shared" si="0"/>
        <v>9783275</v>
      </c>
      <c r="G53" s="122"/>
    </row>
    <row r="54" spans="1:8" ht="14.25" customHeight="1" x14ac:dyDescent="0.25">
      <c r="A54" s="32"/>
      <c r="B54" s="32" t="s">
        <v>722</v>
      </c>
      <c r="C54" s="22" t="s">
        <v>65</v>
      </c>
      <c r="D54" s="26">
        <v>3055</v>
      </c>
      <c r="E54" s="26">
        <f>+' 01. 4135 X TERCERO'!J55</f>
        <v>105233693.39</v>
      </c>
      <c r="F54" s="93">
        <f t="shared" si="0"/>
        <v>105230638.39</v>
      </c>
      <c r="G54" s="122"/>
    </row>
    <row r="55" spans="1:8" ht="14.25" customHeight="1" x14ac:dyDescent="0.25">
      <c r="A55" s="88"/>
      <c r="B55" s="92"/>
      <c r="C55" s="89" t="s">
        <v>276</v>
      </c>
      <c r="D55" s="90"/>
      <c r="E55" s="90">
        <f>+'03. ING NO OP'!P151</f>
        <v>53920200.059999995</v>
      </c>
      <c r="F55" s="91">
        <f t="shared" si="0"/>
        <v>53920200.059999995</v>
      </c>
      <c r="G55" s="97">
        <f>+F55</f>
        <v>53920200.059999995</v>
      </c>
      <c r="H55" s="9"/>
    </row>
    <row r="56" spans="1:8" x14ac:dyDescent="0.25">
      <c r="D56" s="84">
        <f>SUM(D2:D55)</f>
        <v>54822006.5</v>
      </c>
      <c r="E56" s="84">
        <f>SUM(E2:E55)</f>
        <v>1221324482.0699999</v>
      </c>
      <c r="F56" s="85">
        <f t="shared" si="0"/>
        <v>1166502475.5699999</v>
      </c>
      <c r="G56" s="95">
        <f>SUM(G2:G55)</f>
        <v>1166502475.5699999</v>
      </c>
    </row>
    <row r="57" spans="1:8" x14ac:dyDescent="0.25">
      <c r="F57" s="8"/>
    </row>
    <row r="58" spans="1:8" x14ac:dyDescent="0.25">
      <c r="F58" s="9"/>
    </row>
    <row r="60" spans="1:8" x14ac:dyDescent="0.25">
      <c r="C60" s="70" t="s">
        <v>516</v>
      </c>
      <c r="D60" s="27">
        <f>SUM(E4:E23)</f>
        <v>396881535.24000001</v>
      </c>
      <c r="E60" s="65"/>
    </row>
    <row r="61" spans="1:8" x14ac:dyDescent="0.25">
      <c r="C61" s="70" t="s">
        <v>828</v>
      </c>
      <c r="D61" s="69">
        <f>+E2+E3+E24+E26+E27+E28+E29+E30+E31+E32+E33+E34+E35+E36+E37+E38+E39+E40+E41+E42+E43+E44</f>
        <v>212298848</v>
      </c>
      <c r="E61"/>
      <c r="F61" s="9"/>
    </row>
    <row r="62" spans="1:8" x14ac:dyDescent="0.25">
      <c r="C62" s="70" t="s">
        <v>517</v>
      </c>
      <c r="D62" s="27">
        <f>SUM(E45:E54)</f>
        <v>558223898.76999998</v>
      </c>
      <c r="E62"/>
    </row>
    <row r="63" spans="1:8" x14ac:dyDescent="0.25">
      <c r="C63" s="70" t="s">
        <v>518</v>
      </c>
      <c r="D63" s="68">
        <f>+D60+D61+D62</f>
        <v>1167404282.01</v>
      </c>
      <c r="E63"/>
    </row>
    <row r="75" spans="5:6" x14ac:dyDescent="0.25">
      <c r="E75" s="13">
        <f>+E56</f>
        <v>1221324482.0699999</v>
      </c>
    </row>
    <row r="78" spans="5:6" x14ac:dyDescent="0.25">
      <c r="E78" s="13">
        <f>+E2+E3+SUM(E24:E44)</f>
        <v>212298848</v>
      </c>
      <c r="F78" s="9"/>
    </row>
    <row r="80" spans="5:6" x14ac:dyDescent="0.25">
      <c r="E80" s="13">
        <f>SUM(E45:E54)</f>
        <v>558223898.76999998</v>
      </c>
    </row>
    <row r="83" spans="5:5" x14ac:dyDescent="0.25">
      <c r="E83" s="13">
        <f>+E55</f>
        <v>53920200.059999995</v>
      </c>
    </row>
    <row r="86" spans="5:5" x14ac:dyDescent="0.25">
      <c r="E86" s="13">
        <f>+D56</f>
        <v>54822006.5</v>
      </c>
    </row>
    <row r="90" spans="5:5" x14ac:dyDescent="0.25">
      <c r="E90" s="13">
        <f>+E75-E78-E80-E83-E86</f>
        <v>342059528.73999995</v>
      </c>
    </row>
    <row r="91" spans="5:5" x14ac:dyDescent="0.25">
      <c r="E91" s="13">
        <v>353292396.24000001</v>
      </c>
    </row>
    <row r="92" spans="5:5" x14ac:dyDescent="0.25">
      <c r="E92" s="13">
        <f>+E90-E91</f>
        <v>-11232867.50000006</v>
      </c>
    </row>
    <row r="97" spans="6:6" x14ac:dyDescent="0.25">
      <c r="F97" s="9"/>
    </row>
  </sheetData>
  <autoFilter ref="A1:J1" xr:uid="{00000000-0009-0000-0000-000003000000}">
    <sortState xmlns:xlrd2="http://schemas.microsoft.com/office/spreadsheetml/2017/richdata2" ref="A2:J32">
      <sortCondition ref="B1"/>
    </sortState>
  </autoFilter>
  <mergeCells count="6">
    <mergeCell ref="G24:G25"/>
    <mergeCell ref="G29:G30"/>
    <mergeCell ref="G31:G41"/>
    <mergeCell ref="G45:G54"/>
    <mergeCell ref="G2:G3"/>
    <mergeCell ref="G4:G2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P153"/>
  <sheetViews>
    <sheetView workbookViewId="0">
      <selection activeCell="P151" sqref="P151"/>
    </sheetView>
  </sheetViews>
  <sheetFormatPr baseColWidth="10" defaultColWidth="13.28515625" defaultRowHeight="15" outlineLevelRow="1" x14ac:dyDescent="0.25"/>
  <sheetData>
    <row r="1" spans="1:16" ht="18.75" collapsed="1" x14ac:dyDescent="0.3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30" customHeight="1" collapsed="1" x14ac:dyDescent="0.6">
      <c r="A2" s="121" t="s">
        <v>439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6" ht="18.75" collapsed="1" x14ac:dyDescent="0.3">
      <c r="A3" s="118" t="s">
        <v>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16" ht="18.75" collapsed="1" x14ac:dyDescent="0.3">
      <c r="A4" s="118" t="s">
        <v>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6" ht="18.75" collapsed="1" x14ac:dyDescent="0.3">
      <c r="A5" s="118" t="s">
        <v>720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6" ht="18.75" collapsed="1" x14ac:dyDescent="0.3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</row>
    <row r="7" spans="1:16" collapsed="1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</row>
    <row r="8" spans="1:16" ht="30" collapsed="1" x14ac:dyDescent="0.25">
      <c r="A8" s="1" t="s">
        <v>7</v>
      </c>
      <c r="B8" s="1" t="s">
        <v>8</v>
      </c>
      <c r="C8" s="1" t="s">
        <v>9</v>
      </c>
      <c r="D8" s="1" t="s">
        <v>825</v>
      </c>
      <c r="E8" s="1" t="s">
        <v>10</v>
      </c>
      <c r="F8" s="1" t="s">
        <v>4</v>
      </c>
      <c r="G8" s="1" t="s">
        <v>5</v>
      </c>
      <c r="H8" s="1" t="s">
        <v>438</v>
      </c>
      <c r="I8" s="1" t="s">
        <v>437</v>
      </c>
      <c r="J8" s="1" t="s">
        <v>436</v>
      </c>
      <c r="K8" s="1" t="s">
        <v>824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435</v>
      </c>
    </row>
    <row r="9" spans="1:16" collapsed="1" x14ac:dyDescent="0.25">
      <c r="A9" s="2" t="s">
        <v>434</v>
      </c>
      <c r="B9" s="2"/>
      <c r="C9" s="2"/>
      <c r="D9" s="2"/>
      <c r="E9" s="2"/>
      <c r="F9" s="2"/>
      <c r="G9" s="2"/>
      <c r="H9" s="2"/>
      <c r="I9" s="2"/>
      <c r="J9" s="2"/>
      <c r="K9" s="2"/>
      <c r="L9" s="3">
        <v>-41193</v>
      </c>
      <c r="M9" s="3">
        <v>0</v>
      </c>
      <c r="N9" s="3">
        <v>52500</v>
      </c>
      <c r="O9" s="2"/>
      <c r="P9" s="3">
        <v>-93693</v>
      </c>
    </row>
    <row r="10" spans="1:16" hidden="1" outlineLevel="1" x14ac:dyDescent="0.25">
      <c r="A10" s="4" t="s">
        <v>433</v>
      </c>
      <c r="B10" s="4" t="s">
        <v>432</v>
      </c>
      <c r="C10" s="4" t="s">
        <v>823</v>
      </c>
      <c r="D10" s="4">
        <v>6</v>
      </c>
      <c r="E10" s="5" t="s">
        <v>759</v>
      </c>
      <c r="F10" s="4" t="s">
        <v>110</v>
      </c>
      <c r="G10" s="4" t="s">
        <v>18</v>
      </c>
      <c r="H10" s="4" t="s">
        <v>111</v>
      </c>
      <c r="I10" s="4" t="s">
        <v>430</v>
      </c>
      <c r="J10" s="4"/>
      <c r="K10" s="4" t="s">
        <v>278</v>
      </c>
      <c r="L10" s="6"/>
      <c r="M10" s="6">
        <v>0</v>
      </c>
      <c r="N10" s="6">
        <v>52500</v>
      </c>
      <c r="O10" s="6">
        <v>-93693</v>
      </c>
      <c r="P10" s="6"/>
    </row>
    <row r="11" spans="1:16" collapsed="1" x14ac:dyDescent="0.25">
      <c r="A11" s="2" t="s">
        <v>429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3">
        <v>-3864869.87</v>
      </c>
      <c r="M11" s="3">
        <v>128444.99</v>
      </c>
      <c r="N11" s="3">
        <v>4990006.67</v>
      </c>
      <c r="O11" s="2"/>
      <c r="P11" s="3">
        <v>-8726431.5500000007</v>
      </c>
    </row>
    <row r="12" spans="1:16" hidden="1" outlineLevel="1" x14ac:dyDescent="0.25">
      <c r="A12" s="4" t="s">
        <v>421</v>
      </c>
      <c r="B12" s="4" t="s">
        <v>417</v>
      </c>
      <c r="C12" s="4" t="s">
        <v>822</v>
      </c>
      <c r="D12" s="4">
        <v>2</v>
      </c>
      <c r="E12" s="5" t="s">
        <v>755</v>
      </c>
      <c r="F12" s="4" t="s">
        <v>423</v>
      </c>
      <c r="G12" s="4" t="s">
        <v>18</v>
      </c>
      <c r="H12" s="4" t="s">
        <v>422</v>
      </c>
      <c r="I12" s="4" t="s">
        <v>417</v>
      </c>
      <c r="J12" s="4"/>
      <c r="K12" s="4" t="s">
        <v>806</v>
      </c>
      <c r="L12" s="6"/>
      <c r="M12" s="6">
        <v>0</v>
      </c>
      <c r="N12" s="6">
        <v>1060638.67</v>
      </c>
      <c r="O12" s="6">
        <v>-4925508.54</v>
      </c>
      <c r="P12" s="6"/>
    </row>
    <row r="13" spans="1:16" hidden="1" outlineLevel="1" x14ac:dyDescent="0.25">
      <c r="A13" s="4" t="s">
        <v>421</v>
      </c>
      <c r="B13" s="4" t="s">
        <v>417</v>
      </c>
      <c r="C13" s="4" t="s">
        <v>821</v>
      </c>
      <c r="D13" s="4">
        <v>5</v>
      </c>
      <c r="E13" s="5" t="s">
        <v>755</v>
      </c>
      <c r="F13" s="4" t="s">
        <v>423</v>
      </c>
      <c r="G13" s="4" t="s">
        <v>18</v>
      </c>
      <c r="H13" s="4" t="s">
        <v>422</v>
      </c>
      <c r="I13" s="4" t="s">
        <v>417</v>
      </c>
      <c r="J13" s="4"/>
      <c r="K13" s="4" t="s">
        <v>806</v>
      </c>
      <c r="L13" s="6"/>
      <c r="M13" s="6">
        <v>0</v>
      </c>
      <c r="N13" s="6">
        <v>0</v>
      </c>
      <c r="O13" s="6">
        <v>-4925508.54</v>
      </c>
      <c r="P13" s="6"/>
    </row>
    <row r="14" spans="1:16" hidden="1" outlineLevel="1" x14ac:dyDescent="0.25">
      <c r="A14" s="4" t="s">
        <v>421</v>
      </c>
      <c r="B14" s="4" t="s">
        <v>417</v>
      </c>
      <c r="C14" s="4" t="s">
        <v>820</v>
      </c>
      <c r="D14" s="4">
        <v>5</v>
      </c>
      <c r="E14" s="5" t="s">
        <v>755</v>
      </c>
      <c r="F14" s="4" t="s">
        <v>419</v>
      </c>
      <c r="G14" s="4" t="s">
        <v>18</v>
      </c>
      <c r="H14" s="4" t="s">
        <v>418</v>
      </c>
      <c r="I14" s="4" t="s">
        <v>417</v>
      </c>
      <c r="J14" s="4"/>
      <c r="K14" s="4" t="s">
        <v>806</v>
      </c>
      <c r="L14" s="6"/>
      <c r="M14" s="6">
        <v>0</v>
      </c>
      <c r="N14" s="6">
        <v>11495</v>
      </c>
      <c r="O14" s="6">
        <v>-4937003.54</v>
      </c>
      <c r="P14" s="6"/>
    </row>
    <row r="15" spans="1:16" hidden="1" outlineLevel="1" x14ac:dyDescent="0.25">
      <c r="A15" s="4" t="s">
        <v>421</v>
      </c>
      <c r="B15" s="4" t="s">
        <v>417</v>
      </c>
      <c r="C15" s="4" t="s">
        <v>819</v>
      </c>
      <c r="D15" s="4">
        <v>2</v>
      </c>
      <c r="E15" s="5" t="s">
        <v>730</v>
      </c>
      <c r="F15" s="4" t="s">
        <v>423</v>
      </c>
      <c r="G15" s="4" t="s">
        <v>18</v>
      </c>
      <c r="H15" s="4" t="s">
        <v>422</v>
      </c>
      <c r="I15" s="4" t="s">
        <v>417</v>
      </c>
      <c r="J15" s="4"/>
      <c r="K15" s="4" t="s">
        <v>806</v>
      </c>
      <c r="L15" s="6"/>
      <c r="M15" s="6">
        <v>128444.99</v>
      </c>
      <c r="N15" s="6">
        <v>0</v>
      </c>
      <c r="O15" s="6">
        <v>-4808558.55</v>
      </c>
      <c r="P15" s="6"/>
    </row>
    <row r="16" spans="1:16" hidden="1" outlineLevel="1" x14ac:dyDescent="0.25">
      <c r="A16" s="4" t="s">
        <v>421</v>
      </c>
      <c r="B16" s="4" t="s">
        <v>417</v>
      </c>
      <c r="C16" s="4" t="s">
        <v>818</v>
      </c>
      <c r="D16" s="4">
        <v>5</v>
      </c>
      <c r="E16" s="5" t="s">
        <v>730</v>
      </c>
      <c r="F16" s="4" t="s">
        <v>423</v>
      </c>
      <c r="G16" s="4" t="s">
        <v>18</v>
      </c>
      <c r="H16" s="4" t="s">
        <v>422</v>
      </c>
      <c r="I16" s="4" t="s">
        <v>417</v>
      </c>
      <c r="J16" s="4"/>
      <c r="K16" s="4" t="s">
        <v>806</v>
      </c>
      <c r="L16" s="6"/>
      <c r="M16" s="6">
        <v>0</v>
      </c>
      <c r="N16" s="6">
        <v>3866872</v>
      </c>
      <c r="O16" s="6">
        <v>-8675430.5500000007</v>
      </c>
      <c r="P16" s="6"/>
    </row>
    <row r="17" spans="1:16" hidden="1" outlineLevel="1" x14ac:dyDescent="0.25">
      <c r="A17" s="4" t="s">
        <v>421</v>
      </c>
      <c r="B17" s="4" t="s">
        <v>417</v>
      </c>
      <c r="C17" s="4" t="s">
        <v>817</v>
      </c>
      <c r="D17" s="4">
        <v>5</v>
      </c>
      <c r="E17" s="5" t="s">
        <v>730</v>
      </c>
      <c r="F17" s="4" t="s">
        <v>419</v>
      </c>
      <c r="G17" s="4" t="s">
        <v>18</v>
      </c>
      <c r="H17" s="4" t="s">
        <v>418</v>
      </c>
      <c r="I17" s="4" t="s">
        <v>417</v>
      </c>
      <c r="J17" s="4"/>
      <c r="K17" s="4" t="s">
        <v>806</v>
      </c>
      <c r="L17" s="6"/>
      <c r="M17" s="6">
        <v>0</v>
      </c>
      <c r="N17" s="6">
        <v>51001</v>
      </c>
      <c r="O17" s="6">
        <v>-8726431.5500000007</v>
      </c>
      <c r="P17" s="6"/>
    </row>
    <row r="18" spans="1:16" collapsed="1" x14ac:dyDescent="0.25">
      <c r="A18" s="2" t="s">
        <v>416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>
        <v>-10996796.300000001</v>
      </c>
      <c r="M18" s="3">
        <v>0</v>
      </c>
      <c r="N18" s="3">
        <v>9886097.6000000015</v>
      </c>
      <c r="O18" s="2"/>
      <c r="P18" s="3">
        <v>-20882893.899999999</v>
      </c>
    </row>
    <row r="19" spans="1:16" hidden="1" outlineLevel="1" x14ac:dyDescent="0.25">
      <c r="A19" s="4" t="s">
        <v>415</v>
      </c>
      <c r="B19" s="4" t="s">
        <v>413</v>
      </c>
      <c r="C19" s="4" t="s">
        <v>816</v>
      </c>
      <c r="D19" s="4">
        <v>4</v>
      </c>
      <c r="E19" s="5" t="s">
        <v>755</v>
      </c>
      <c r="F19" s="4" t="s">
        <v>286</v>
      </c>
      <c r="G19" s="4" t="s">
        <v>18</v>
      </c>
      <c r="H19" s="4" t="s">
        <v>285</v>
      </c>
      <c r="I19" s="4" t="s">
        <v>413</v>
      </c>
      <c r="J19" s="4"/>
      <c r="K19" s="4" t="s">
        <v>278</v>
      </c>
      <c r="L19" s="6"/>
      <c r="M19" s="6">
        <v>0</v>
      </c>
      <c r="N19" s="6">
        <v>6256114.1600000001</v>
      </c>
      <c r="O19" s="6">
        <v>-17252910.460000001</v>
      </c>
      <c r="P19" s="6"/>
    </row>
    <row r="20" spans="1:16" hidden="1" outlineLevel="1" x14ac:dyDescent="0.25">
      <c r="A20" s="4" t="s">
        <v>415</v>
      </c>
      <c r="B20" s="4" t="s">
        <v>413</v>
      </c>
      <c r="C20" s="4" t="s">
        <v>815</v>
      </c>
      <c r="D20" s="4">
        <v>2</v>
      </c>
      <c r="E20" s="5" t="s">
        <v>755</v>
      </c>
      <c r="F20" s="4" t="s">
        <v>814</v>
      </c>
      <c r="G20" s="4" t="s">
        <v>18</v>
      </c>
      <c r="H20" s="4" t="s">
        <v>813</v>
      </c>
      <c r="I20" s="4" t="s">
        <v>413</v>
      </c>
      <c r="J20" s="4"/>
      <c r="K20" s="4" t="s">
        <v>278</v>
      </c>
      <c r="L20" s="6"/>
      <c r="M20" s="6">
        <v>0</v>
      </c>
      <c r="N20" s="6">
        <v>49593.32</v>
      </c>
      <c r="O20" s="6">
        <v>-17302503.780000001</v>
      </c>
      <c r="P20" s="6"/>
    </row>
    <row r="21" spans="1:16" hidden="1" outlineLevel="1" x14ac:dyDescent="0.25">
      <c r="A21" s="4" t="s">
        <v>415</v>
      </c>
      <c r="B21" s="4" t="s">
        <v>413</v>
      </c>
      <c r="C21" s="4" t="s">
        <v>812</v>
      </c>
      <c r="D21" s="4">
        <v>1</v>
      </c>
      <c r="E21" s="5" t="s">
        <v>730</v>
      </c>
      <c r="F21" s="4" t="s">
        <v>286</v>
      </c>
      <c r="G21" s="4" t="s">
        <v>18</v>
      </c>
      <c r="H21" s="4" t="s">
        <v>285</v>
      </c>
      <c r="I21" s="4" t="s">
        <v>413</v>
      </c>
      <c r="J21" s="4"/>
      <c r="K21" s="4" t="s">
        <v>278</v>
      </c>
      <c r="L21" s="6"/>
      <c r="M21" s="6">
        <v>0</v>
      </c>
      <c r="N21" s="6">
        <v>3580390.12</v>
      </c>
      <c r="O21" s="6">
        <v>-20882893.899999999</v>
      </c>
      <c r="P21" s="6"/>
    </row>
    <row r="22" spans="1:16" collapsed="1" x14ac:dyDescent="0.25">
      <c r="A22" s="2" t="s">
        <v>412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3">
        <v>-36407707.119999997</v>
      </c>
      <c r="M22" s="3">
        <v>0</v>
      </c>
      <c r="N22" s="3">
        <v>37708450.750000022</v>
      </c>
      <c r="O22" s="2"/>
      <c r="P22" s="3">
        <v>-74116157.870000005</v>
      </c>
    </row>
    <row r="23" spans="1:16" hidden="1" outlineLevel="1" x14ac:dyDescent="0.25">
      <c r="A23" s="4" t="s">
        <v>387</v>
      </c>
      <c r="B23" s="4" t="s">
        <v>383</v>
      </c>
      <c r="C23" s="4" t="s">
        <v>811</v>
      </c>
      <c r="D23" s="4">
        <v>10</v>
      </c>
      <c r="E23" s="5" t="s">
        <v>759</v>
      </c>
      <c r="F23" s="4" t="s">
        <v>404</v>
      </c>
      <c r="G23" s="4" t="s">
        <v>18</v>
      </c>
      <c r="H23" s="4" t="s">
        <v>403</v>
      </c>
      <c r="I23" s="4" t="s">
        <v>383</v>
      </c>
      <c r="J23" s="4" t="s">
        <v>383</v>
      </c>
      <c r="K23" s="4" t="s">
        <v>806</v>
      </c>
      <c r="L23" s="6"/>
      <c r="M23" s="6">
        <v>0</v>
      </c>
      <c r="N23" s="6">
        <v>1507.22</v>
      </c>
      <c r="O23" s="6">
        <v>-36409214.340000004</v>
      </c>
      <c r="P23" s="6"/>
    </row>
    <row r="24" spans="1:16" hidden="1" outlineLevel="1" x14ac:dyDescent="0.25">
      <c r="A24" s="4" t="s">
        <v>387</v>
      </c>
      <c r="B24" s="4" t="s">
        <v>383</v>
      </c>
      <c r="C24" s="4" t="s">
        <v>811</v>
      </c>
      <c r="D24" s="4">
        <v>12</v>
      </c>
      <c r="E24" s="5" t="s">
        <v>759</v>
      </c>
      <c r="F24" s="4" t="s">
        <v>394</v>
      </c>
      <c r="G24" s="4" t="s">
        <v>18</v>
      </c>
      <c r="H24" s="4" t="s">
        <v>393</v>
      </c>
      <c r="I24" s="4" t="s">
        <v>383</v>
      </c>
      <c r="J24" s="4" t="s">
        <v>383</v>
      </c>
      <c r="K24" s="4" t="s">
        <v>806</v>
      </c>
      <c r="L24" s="6"/>
      <c r="M24" s="6">
        <v>0</v>
      </c>
      <c r="N24" s="6">
        <v>11655</v>
      </c>
      <c r="O24" s="6">
        <v>-36420869.340000004</v>
      </c>
      <c r="P24" s="6"/>
    </row>
    <row r="25" spans="1:16" hidden="1" outlineLevel="1" x14ac:dyDescent="0.25">
      <c r="A25" s="4" t="s">
        <v>387</v>
      </c>
      <c r="B25" s="4" t="s">
        <v>383</v>
      </c>
      <c r="C25" s="4" t="s">
        <v>811</v>
      </c>
      <c r="D25" s="4">
        <v>14</v>
      </c>
      <c r="E25" s="5" t="s">
        <v>759</v>
      </c>
      <c r="F25" s="4" t="s">
        <v>399</v>
      </c>
      <c r="G25" s="4" t="s">
        <v>18</v>
      </c>
      <c r="H25" s="4" t="s">
        <v>398</v>
      </c>
      <c r="I25" s="4" t="s">
        <v>383</v>
      </c>
      <c r="J25" s="4" t="s">
        <v>383</v>
      </c>
      <c r="K25" s="4" t="s">
        <v>806</v>
      </c>
      <c r="L25" s="6"/>
      <c r="M25" s="6">
        <v>0</v>
      </c>
      <c r="N25" s="6">
        <v>24242.400000000001</v>
      </c>
      <c r="O25" s="6">
        <v>-36445111.740000002</v>
      </c>
      <c r="P25" s="6"/>
    </row>
    <row r="26" spans="1:16" hidden="1" outlineLevel="1" x14ac:dyDescent="0.25">
      <c r="A26" s="4" t="s">
        <v>387</v>
      </c>
      <c r="B26" s="4" t="s">
        <v>383</v>
      </c>
      <c r="C26" s="4" t="s">
        <v>811</v>
      </c>
      <c r="D26" s="4">
        <v>16</v>
      </c>
      <c r="E26" s="5" t="s">
        <v>759</v>
      </c>
      <c r="F26" s="4" t="s">
        <v>396</v>
      </c>
      <c r="G26" s="4" t="s">
        <v>18</v>
      </c>
      <c r="H26" s="4" t="s">
        <v>395</v>
      </c>
      <c r="I26" s="4" t="s">
        <v>383</v>
      </c>
      <c r="J26" s="4" t="s">
        <v>383</v>
      </c>
      <c r="K26" s="4" t="s">
        <v>806</v>
      </c>
      <c r="L26" s="6"/>
      <c r="M26" s="6">
        <v>0</v>
      </c>
      <c r="N26" s="6">
        <v>125640.9</v>
      </c>
      <c r="O26" s="6">
        <v>-36570752.640000001</v>
      </c>
      <c r="P26" s="6"/>
    </row>
    <row r="27" spans="1:16" hidden="1" outlineLevel="1" x14ac:dyDescent="0.25">
      <c r="A27" s="4" t="s">
        <v>387</v>
      </c>
      <c r="B27" s="4" t="s">
        <v>383</v>
      </c>
      <c r="C27" s="4" t="s">
        <v>811</v>
      </c>
      <c r="D27" s="4">
        <v>18</v>
      </c>
      <c r="E27" s="5" t="s">
        <v>759</v>
      </c>
      <c r="F27" s="4" t="s">
        <v>396</v>
      </c>
      <c r="G27" s="4" t="s">
        <v>18</v>
      </c>
      <c r="H27" s="4" t="s">
        <v>395</v>
      </c>
      <c r="I27" s="4" t="s">
        <v>383</v>
      </c>
      <c r="J27" s="4" t="s">
        <v>383</v>
      </c>
      <c r="K27" s="4" t="s">
        <v>806</v>
      </c>
      <c r="L27" s="6"/>
      <c r="M27" s="6">
        <v>0</v>
      </c>
      <c r="N27" s="6">
        <v>125640.9</v>
      </c>
      <c r="O27" s="6">
        <v>-36696393.539999999</v>
      </c>
      <c r="P27" s="6"/>
    </row>
    <row r="28" spans="1:16" hidden="1" outlineLevel="1" x14ac:dyDescent="0.25">
      <c r="A28" s="4" t="s">
        <v>387</v>
      </c>
      <c r="B28" s="4" t="s">
        <v>383</v>
      </c>
      <c r="C28" s="4" t="s">
        <v>811</v>
      </c>
      <c r="D28" s="4">
        <v>20</v>
      </c>
      <c r="E28" s="5" t="s">
        <v>759</v>
      </c>
      <c r="F28" s="4" t="s">
        <v>396</v>
      </c>
      <c r="G28" s="4" t="s">
        <v>18</v>
      </c>
      <c r="H28" s="4" t="s">
        <v>395</v>
      </c>
      <c r="I28" s="4" t="s">
        <v>383</v>
      </c>
      <c r="J28" s="4" t="s">
        <v>383</v>
      </c>
      <c r="K28" s="4" t="s">
        <v>806</v>
      </c>
      <c r="L28" s="6"/>
      <c r="M28" s="6">
        <v>0</v>
      </c>
      <c r="N28" s="6">
        <v>604873.55000000005</v>
      </c>
      <c r="O28" s="6">
        <v>-37301267.090000004</v>
      </c>
      <c r="P28" s="6"/>
    </row>
    <row r="29" spans="1:16" hidden="1" outlineLevel="1" x14ac:dyDescent="0.25">
      <c r="A29" s="4" t="s">
        <v>387</v>
      </c>
      <c r="B29" s="4" t="s">
        <v>383</v>
      </c>
      <c r="C29" s="4" t="s">
        <v>811</v>
      </c>
      <c r="D29" s="4">
        <v>22</v>
      </c>
      <c r="E29" s="5" t="s">
        <v>759</v>
      </c>
      <c r="F29" s="4" t="s">
        <v>396</v>
      </c>
      <c r="G29" s="4" t="s">
        <v>18</v>
      </c>
      <c r="H29" s="4" t="s">
        <v>395</v>
      </c>
      <c r="I29" s="4" t="s">
        <v>383</v>
      </c>
      <c r="J29" s="4" t="s">
        <v>383</v>
      </c>
      <c r="K29" s="4" t="s">
        <v>806</v>
      </c>
      <c r="L29" s="6"/>
      <c r="M29" s="6">
        <v>0</v>
      </c>
      <c r="N29" s="6">
        <v>604873.55000000005</v>
      </c>
      <c r="O29" s="6">
        <v>-37906140.640000001</v>
      </c>
      <c r="P29" s="6"/>
    </row>
    <row r="30" spans="1:16" hidden="1" outlineLevel="1" x14ac:dyDescent="0.25">
      <c r="A30" s="4" t="s">
        <v>387</v>
      </c>
      <c r="B30" s="4" t="s">
        <v>383</v>
      </c>
      <c r="C30" s="4" t="s">
        <v>811</v>
      </c>
      <c r="D30" s="4">
        <v>24</v>
      </c>
      <c r="E30" s="5" t="s">
        <v>759</v>
      </c>
      <c r="F30" s="4" t="s">
        <v>399</v>
      </c>
      <c r="G30" s="4" t="s">
        <v>18</v>
      </c>
      <c r="H30" s="4" t="s">
        <v>398</v>
      </c>
      <c r="I30" s="4" t="s">
        <v>383</v>
      </c>
      <c r="J30" s="4" t="s">
        <v>383</v>
      </c>
      <c r="K30" s="4" t="s">
        <v>806</v>
      </c>
      <c r="L30" s="6"/>
      <c r="M30" s="6">
        <v>0</v>
      </c>
      <c r="N30" s="6">
        <v>40216</v>
      </c>
      <c r="O30" s="6">
        <v>-37946356.640000001</v>
      </c>
      <c r="P30" s="6"/>
    </row>
    <row r="31" spans="1:16" hidden="1" outlineLevel="1" x14ac:dyDescent="0.25">
      <c r="A31" s="4" t="s">
        <v>387</v>
      </c>
      <c r="B31" s="4" t="s">
        <v>383</v>
      </c>
      <c r="C31" s="4" t="s">
        <v>811</v>
      </c>
      <c r="D31" s="4">
        <v>106</v>
      </c>
      <c r="E31" s="5" t="s">
        <v>759</v>
      </c>
      <c r="F31" s="4" t="s">
        <v>697</v>
      </c>
      <c r="G31" s="4" t="s">
        <v>18</v>
      </c>
      <c r="H31" s="4" t="s">
        <v>696</v>
      </c>
      <c r="I31" s="4" t="s">
        <v>383</v>
      </c>
      <c r="J31" s="4" t="s">
        <v>383</v>
      </c>
      <c r="K31" s="4" t="s">
        <v>806</v>
      </c>
      <c r="L31" s="6"/>
      <c r="M31" s="6">
        <v>0</v>
      </c>
      <c r="N31" s="6">
        <v>21187.5</v>
      </c>
      <c r="O31" s="6">
        <v>-37967544.140000001</v>
      </c>
      <c r="P31" s="6"/>
    </row>
    <row r="32" spans="1:16" hidden="1" outlineLevel="1" x14ac:dyDescent="0.25">
      <c r="A32" s="4" t="s">
        <v>387</v>
      </c>
      <c r="B32" s="4" t="s">
        <v>383</v>
      </c>
      <c r="C32" s="4" t="s">
        <v>811</v>
      </c>
      <c r="D32" s="4">
        <v>108</v>
      </c>
      <c r="E32" s="5" t="s">
        <v>759</v>
      </c>
      <c r="F32" s="4" t="s">
        <v>28</v>
      </c>
      <c r="G32" s="4" t="s">
        <v>18</v>
      </c>
      <c r="H32" s="4" t="s">
        <v>29</v>
      </c>
      <c r="I32" s="4" t="s">
        <v>383</v>
      </c>
      <c r="J32" s="4" t="s">
        <v>383</v>
      </c>
      <c r="K32" s="4" t="s">
        <v>806</v>
      </c>
      <c r="L32" s="6"/>
      <c r="M32" s="6">
        <v>0</v>
      </c>
      <c r="N32" s="6">
        <v>124708.5</v>
      </c>
      <c r="O32" s="6">
        <v>-38092252.640000001</v>
      </c>
      <c r="P32" s="6"/>
    </row>
    <row r="33" spans="1:16" hidden="1" outlineLevel="1" x14ac:dyDescent="0.25">
      <c r="A33" s="4" t="s">
        <v>387</v>
      </c>
      <c r="B33" s="4" t="s">
        <v>383</v>
      </c>
      <c r="C33" s="4" t="s">
        <v>811</v>
      </c>
      <c r="D33" s="4">
        <v>112</v>
      </c>
      <c r="E33" s="5" t="s">
        <v>759</v>
      </c>
      <c r="F33" s="4" t="s">
        <v>385</v>
      </c>
      <c r="G33" s="4" t="s">
        <v>18</v>
      </c>
      <c r="H33" s="4" t="s">
        <v>384</v>
      </c>
      <c r="I33" s="4" t="s">
        <v>383</v>
      </c>
      <c r="J33" s="4" t="s">
        <v>383</v>
      </c>
      <c r="K33" s="4" t="s">
        <v>806</v>
      </c>
      <c r="L33" s="6"/>
      <c r="M33" s="6">
        <v>0</v>
      </c>
      <c r="N33" s="6">
        <v>1857856</v>
      </c>
      <c r="O33" s="6">
        <v>-39950108.640000001</v>
      </c>
      <c r="P33" s="6"/>
    </row>
    <row r="34" spans="1:16" hidden="1" outlineLevel="1" x14ac:dyDescent="0.25">
      <c r="A34" s="4" t="s">
        <v>387</v>
      </c>
      <c r="B34" s="4" t="s">
        <v>383</v>
      </c>
      <c r="C34" s="4" t="s">
        <v>810</v>
      </c>
      <c r="D34" s="4">
        <v>8</v>
      </c>
      <c r="E34" s="5" t="s">
        <v>755</v>
      </c>
      <c r="F34" s="4" t="s">
        <v>404</v>
      </c>
      <c r="G34" s="4" t="s">
        <v>18</v>
      </c>
      <c r="H34" s="4" t="s">
        <v>403</v>
      </c>
      <c r="I34" s="4" t="s">
        <v>383</v>
      </c>
      <c r="J34" s="4" t="s">
        <v>383</v>
      </c>
      <c r="K34" s="4" t="s">
        <v>806</v>
      </c>
      <c r="L34" s="6"/>
      <c r="M34" s="6">
        <v>0</v>
      </c>
      <c r="N34" s="6">
        <v>1443.21</v>
      </c>
      <c r="O34" s="6">
        <v>-39951551.850000001</v>
      </c>
      <c r="P34" s="6"/>
    </row>
    <row r="35" spans="1:16" hidden="1" outlineLevel="1" x14ac:dyDescent="0.25">
      <c r="A35" s="4" t="s">
        <v>387</v>
      </c>
      <c r="B35" s="4" t="s">
        <v>383</v>
      </c>
      <c r="C35" s="4" t="s">
        <v>810</v>
      </c>
      <c r="D35" s="4">
        <v>10</v>
      </c>
      <c r="E35" s="5" t="s">
        <v>755</v>
      </c>
      <c r="F35" s="4" t="s">
        <v>394</v>
      </c>
      <c r="G35" s="4" t="s">
        <v>18</v>
      </c>
      <c r="H35" s="4" t="s">
        <v>393</v>
      </c>
      <c r="I35" s="4" t="s">
        <v>383</v>
      </c>
      <c r="J35" s="4" t="s">
        <v>383</v>
      </c>
      <c r="K35" s="4" t="s">
        <v>806</v>
      </c>
      <c r="L35" s="6"/>
      <c r="M35" s="6">
        <v>0</v>
      </c>
      <c r="N35" s="6">
        <v>11160</v>
      </c>
      <c r="O35" s="6">
        <v>-39962711.850000001</v>
      </c>
      <c r="P35" s="6"/>
    </row>
    <row r="36" spans="1:16" hidden="1" outlineLevel="1" x14ac:dyDescent="0.25">
      <c r="A36" s="4" t="s">
        <v>387</v>
      </c>
      <c r="B36" s="4" t="s">
        <v>383</v>
      </c>
      <c r="C36" s="4" t="s">
        <v>810</v>
      </c>
      <c r="D36" s="4">
        <v>12</v>
      </c>
      <c r="E36" s="5" t="s">
        <v>755</v>
      </c>
      <c r="F36" s="4" t="s">
        <v>399</v>
      </c>
      <c r="G36" s="4" t="s">
        <v>18</v>
      </c>
      <c r="H36" s="4" t="s">
        <v>398</v>
      </c>
      <c r="I36" s="4" t="s">
        <v>383</v>
      </c>
      <c r="J36" s="4" t="s">
        <v>383</v>
      </c>
      <c r="K36" s="4" t="s">
        <v>806</v>
      </c>
      <c r="L36" s="6"/>
      <c r="M36" s="6">
        <v>0</v>
      </c>
      <c r="N36" s="6">
        <v>23212.799999999999</v>
      </c>
      <c r="O36" s="6">
        <v>-39985924.649999999</v>
      </c>
      <c r="P36" s="6"/>
    </row>
    <row r="37" spans="1:16" hidden="1" outlineLevel="1" x14ac:dyDescent="0.25">
      <c r="A37" s="4" t="s">
        <v>387</v>
      </c>
      <c r="B37" s="4" t="s">
        <v>383</v>
      </c>
      <c r="C37" s="4" t="s">
        <v>810</v>
      </c>
      <c r="D37" s="4">
        <v>14</v>
      </c>
      <c r="E37" s="5" t="s">
        <v>755</v>
      </c>
      <c r="F37" s="4" t="s">
        <v>396</v>
      </c>
      <c r="G37" s="4" t="s">
        <v>18</v>
      </c>
      <c r="H37" s="4" t="s">
        <v>395</v>
      </c>
      <c r="I37" s="4" t="s">
        <v>383</v>
      </c>
      <c r="J37" s="4" t="s">
        <v>383</v>
      </c>
      <c r="K37" s="4" t="s">
        <v>806</v>
      </c>
      <c r="L37" s="6"/>
      <c r="M37" s="6">
        <v>0</v>
      </c>
      <c r="N37" s="6">
        <v>120304.8</v>
      </c>
      <c r="O37" s="6">
        <v>-40106229.450000003</v>
      </c>
      <c r="P37" s="6"/>
    </row>
    <row r="38" spans="1:16" hidden="1" outlineLevel="1" x14ac:dyDescent="0.25">
      <c r="A38" s="4" t="s">
        <v>387</v>
      </c>
      <c r="B38" s="4" t="s">
        <v>383</v>
      </c>
      <c r="C38" s="4" t="s">
        <v>810</v>
      </c>
      <c r="D38" s="4">
        <v>16</v>
      </c>
      <c r="E38" s="5" t="s">
        <v>755</v>
      </c>
      <c r="F38" s="4" t="s">
        <v>396</v>
      </c>
      <c r="G38" s="4" t="s">
        <v>18</v>
      </c>
      <c r="H38" s="4" t="s">
        <v>395</v>
      </c>
      <c r="I38" s="4" t="s">
        <v>383</v>
      </c>
      <c r="J38" s="4" t="s">
        <v>383</v>
      </c>
      <c r="K38" s="4" t="s">
        <v>806</v>
      </c>
      <c r="L38" s="6"/>
      <c r="M38" s="6">
        <v>0</v>
      </c>
      <c r="N38" s="6">
        <v>120304.8</v>
      </c>
      <c r="O38" s="6">
        <v>-40226534.25</v>
      </c>
      <c r="P38" s="6"/>
    </row>
    <row r="39" spans="1:16" hidden="1" outlineLevel="1" x14ac:dyDescent="0.25">
      <c r="A39" s="4" t="s">
        <v>387</v>
      </c>
      <c r="B39" s="4" t="s">
        <v>383</v>
      </c>
      <c r="C39" s="4" t="s">
        <v>810</v>
      </c>
      <c r="D39" s="4">
        <v>18</v>
      </c>
      <c r="E39" s="5" t="s">
        <v>755</v>
      </c>
      <c r="F39" s="4" t="s">
        <v>396</v>
      </c>
      <c r="G39" s="4" t="s">
        <v>18</v>
      </c>
      <c r="H39" s="4" t="s">
        <v>395</v>
      </c>
      <c r="I39" s="4" t="s">
        <v>383</v>
      </c>
      <c r="J39" s="4" t="s">
        <v>383</v>
      </c>
      <c r="K39" s="4" t="s">
        <v>806</v>
      </c>
      <c r="L39" s="6"/>
      <c r="M39" s="6">
        <v>0</v>
      </c>
      <c r="N39" s="6">
        <v>131464.79999999999</v>
      </c>
      <c r="O39" s="6">
        <v>-40357999.049999997</v>
      </c>
      <c r="P39" s="6"/>
    </row>
    <row r="40" spans="1:16" hidden="1" outlineLevel="1" x14ac:dyDescent="0.25">
      <c r="A40" s="4" t="s">
        <v>387</v>
      </c>
      <c r="B40" s="4" t="s">
        <v>383</v>
      </c>
      <c r="C40" s="4" t="s">
        <v>810</v>
      </c>
      <c r="D40" s="4">
        <v>20</v>
      </c>
      <c r="E40" s="5" t="s">
        <v>755</v>
      </c>
      <c r="F40" s="4" t="s">
        <v>396</v>
      </c>
      <c r="G40" s="4" t="s">
        <v>18</v>
      </c>
      <c r="H40" s="4" t="s">
        <v>395</v>
      </c>
      <c r="I40" s="4" t="s">
        <v>383</v>
      </c>
      <c r="J40" s="4" t="s">
        <v>383</v>
      </c>
      <c r="K40" s="4" t="s">
        <v>806</v>
      </c>
      <c r="L40" s="6"/>
      <c r="M40" s="6">
        <v>0</v>
      </c>
      <c r="N40" s="6">
        <v>131464.79999999999</v>
      </c>
      <c r="O40" s="6">
        <v>-40489463.850000001</v>
      </c>
      <c r="P40" s="6"/>
    </row>
    <row r="41" spans="1:16" hidden="1" outlineLevel="1" x14ac:dyDescent="0.25">
      <c r="A41" s="4" t="s">
        <v>387</v>
      </c>
      <c r="B41" s="4" t="s">
        <v>383</v>
      </c>
      <c r="C41" s="4" t="s">
        <v>809</v>
      </c>
      <c r="D41" s="4">
        <v>8</v>
      </c>
      <c r="E41" s="5" t="s">
        <v>745</v>
      </c>
      <c r="F41" s="4" t="s">
        <v>404</v>
      </c>
      <c r="G41" s="4" t="s">
        <v>18</v>
      </c>
      <c r="H41" s="4" t="s">
        <v>403</v>
      </c>
      <c r="I41" s="4" t="s">
        <v>383</v>
      </c>
      <c r="J41" s="4" t="s">
        <v>383</v>
      </c>
      <c r="K41" s="4" t="s">
        <v>806</v>
      </c>
      <c r="L41" s="6"/>
      <c r="M41" s="6">
        <v>0</v>
      </c>
      <c r="N41" s="6">
        <v>868.38</v>
      </c>
      <c r="O41" s="6">
        <v>-40490332.229999997</v>
      </c>
      <c r="P41" s="6"/>
    </row>
    <row r="42" spans="1:16" hidden="1" outlineLevel="1" x14ac:dyDescent="0.25">
      <c r="A42" s="4" t="s">
        <v>387</v>
      </c>
      <c r="B42" s="4" t="s">
        <v>383</v>
      </c>
      <c r="C42" s="4" t="s">
        <v>809</v>
      </c>
      <c r="D42" s="4">
        <v>10</v>
      </c>
      <c r="E42" s="5" t="s">
        <v>745</v>
      </c>
      <c r="F42" s="4" t="s">
        <v>394</v>
      </c>
      <c r="G42" s="4" t="s">
        <v>18</v>
      </c>
      <c r="H42" s="4" t="s">
        <v>393</v>
      </c>
      <c r="I42" s="4" t="s">
        <v>383</v>
      </c>
      <c r="J42" s="4" t="s">
        <v>383</v>
      </c>
      <c r="K42" s="4" t="s">
        <v>806</v>
      </c>
      <c r="L42" s="6"/>
      <c r="M42" s="6">
        <v>0</v>
      </c>
      <c r="N42" s="6">
        <v>6715</v>
      </c>
      <c r="O42" s="6">
        <v>-40497047.229999997</v>
      </c>
      <c r="P42" s="6"/>
    </row>
    <row r="43" spans="1:16" hidden="1" outlineLevel="1" x14ac:dyDescent="0.25">
      <c r="A43" s="4" t="s">
        <v>387</v>
      </c>
      <c r="B43" s="4" t="s">
        <v>383</v>
      </c>
      <c r="C43" s="4" t="s">
        <v>809</v>
      </c>
      <c r="D43" s="4">
        <v>12</v>
      </c>
      <c r="E43" s="5" t="s">
        <v>745</v>
      </c>
      <c r="F43" s="4" t="s">
        <v>396</v>
      </c>
      <c r="G43" s="4" t="s">
        <v>18</v>
      </c>
      <c r="H43" s="4" t="s">
        <v>395</v>
      </c>
      <c r="I43" s="4" t="s">
        <v>383</v>
      </c>
      <c r="J43" s="4" t="s">
        <v>383</v>
      </c>
      <c r="K43" s="4" t="s">
        <v>806</v>
      </c>
      <c r="L43" s="6"/>
      <c r="M43" s="6">
        <v>0</v>
      </c>
      <c r="N43" s="6">
        <v>72387.7</v>
      </c>
      <c r="O43" s="6">
        <v>-40569434.93</v>
      </c>
      <c r="P43" s="6"/>
    </row>
    <row r="44" spans="1:16" hidden="1" outlineLevel="1" x14ac:dyDescent="0.25">
      <c r="A44" s="4" t="s">
        <v>387</v>
      </c>
      <c r="B44" s="4" t="s">
        <v>383</v>
      </c>
      <c r="C44" s="4" t="s">
        <v>809</v>
      </c>
      <c r="D44" s="4">
        <v>14</v>
      </c>
      <c r="E44" s="5" t="s">
        <v>745</v>
      </c>
      <c r="F44" s="4" t="s">
        <v>396</v>
      </c>
      <c r="G44" s="4" t="s">
        <v>18</v>
      </c>
      <c r="H44" s="4" t="s">
        <v>395</v>
      </c>
      <c r="I44" s="4" t="s">
        <v>383</v>
      </c>
      <c r="J44" s="4" t="s">
        <v>383</v>
      </c>
      <c r="K44" s="4" t="s">
        <v>806</v>
      </c>
      <c r="L44" s="6"/>
      <c r="M44" s="6">
        <v>0</v>
      </c>
      <c r="N44" s="6">
        <v>72387.7</v>
      </c>
      <c r="O44" s="6">
        <v>-40641822.630000003</v>
      </c>
      <c r="P44" s="6"/>
    </row>
    <row r="45" spans="1:16" hidden="1" outlineLevel="1" x14ac:dyDescent="0.25">
      <c r="A45" s="4" t="s">
        <v>387</v>
      </c>
      <c r="B45" s="4" t="s">
        <v>383</v>
      </c>
      <c r="C45" s="4" t="s">
        <v>809</v>
      </c>
      <c r="D45" s="4">
        <v>106</v>
      </c>
      <c r="E45" s="5" t="s">
        <v>745</v>
      </c>
      <c r="F45" s="4" t="s">
        <v>64</v>
      </c>
      <c r="G45" s="4" t="s">
        <v>18</v>
      </c>
      <c r="H45" s="4" t="s">
        <v>65</v>
      </c>
      <c r="I45" s="4" t="s">
        <v>383</v>
      </c>
      <c r="J45" s="4" t="s">
        <v>383</v>
      </c>
      <c r="K45" s="4" t="s">
        <v>806</v>
      </c>
      <c r="L45" s="6"/>
      <c r="M45" s="6">
        <v>0</v>
      </c>
      <c r="N45" s="6">
        <v>79375.5</v>
      </c>
      <c r="O45" s="6">
        <v>-40721198.130000003</v>
      </c>
      <c r="P45" s="6"/>
    </row>
    <row r="46" spans="1:16" hidden="1" outlineLevel="1" x14ac:dyDescent="0.25">
      <c r="A46" s="4" t="s">
        <v>387</v>
      </c>
      <c r="B46" s="4" t="s">
        <v>383</v>
      </c>
      <c r="C46" s="4" t="s">
        <v>809</v>
      </c>
      <c r="D46" s="4">
        <v>108</v>
      </c>
      <c r="E46" s="5" t="s">
        <v>745</v>
      </c>
      <c r="F46" s="4" t="s">
        <v>253</v>
      </c>
      <c r="G46" s="4" t="s">
        <v>18</v>
      </c>
      <c r="H46" s="4" t="s">
        <v>254</v>
      </c>
      <c r="I46" s="4" t="s">
        <v>383</v>
      </c>
      <c r="J46" s="4" t="s">
        <v>383</v>
      </c>
      <c r="K46" s="4" t="s">
        <v>806</v>
      </c>
      <c r="L46" s="6"/>
      <c r="M46" s="6">
        <v>0</v>
      </c>
      <c r="N46" s="6">
        <v>110613.6</v>
      </c>
      <c r="O46" s="6">
        <v>-40831811.729999997</v>
      </c>
      <c r="P46" s="6"/>
    </row>
    <row r="47" spans="1:16" hidden="1" outlineLevel="1" x14ac:dyDescent="0.25">
      <c r="A47" s="4" t="s">
        <v>387</v>
      </c>
      <c r="B47" s="4" t="s">
        <v>383</v>
      </c>
      <c r="C47" s="4" t="s">
        <v>809</v>
      </c>
      <c r="D47" s="4">
        <v>110</v>
      </c>
      <c r="E47" s="5" t="s">
        <v>745</v>
      </c>
      <c r="F47" s="4" t="s">
        <v>50</v>
      </c>
      <c r="G47" s="4" t="s">
        <v>18</v>
      </c>
      <c r="H47" s="4" t="s">
        <v>51</v>
      </c>
      <c r="I47" s="4" t="s">
        <v>383</v>
      </c>
      <c r="J47" s="4" t="s">
        <v>383</v>
      </c>
      <c r="K47" s="4" t="s">
        <v>806</v>
      </c>
      <c r="L47" s="6"/>
      <c r="M47" s="6">
        <v>0</v>
      </c>
      <c r="N47" s="6">
        <v>360630</v>
      </c>
      <c r="O47" s="6">
        <v>-41192441.729999997</v>
      </c>
      <c r="P47" s="6"/>
    </row>
    <row r="48" spans="1:16" hidden="1" outlineLevel="1" x14ac:dyDescent="0.25">
      <c r="A48" s="4" t="s">
        <v>387</v>
      </c>
      <c r="B48" s="4" t="s">
        <v>383</v>
      </c>
      <c r="C48" s="4" t="s">
        <v>808</v>
      </c>
      <c r="D48" s="4">
        <v>2</v>
      </c>
      <c r="E48" s="5" t="s">
        <v>736</v>
      </c>
      <c r="F48" s="4" t="s">
        <v>392</v>
      </c>
      <c r="G48" s="4" t="s">
        <v>18</v>
      </c>
      <c r="H48" s="4" t="s">
        <v>391</v>
      </c>
      <c r="I48" s="4" t="s">
        <v>383</v>
      </c>
      <c r="J48" s="4" t="s">
        <v>383</v>
      </c>
      <c r="K48" s="4" t="s">
        <v>806</v>
      </c>
      <c r="L48" s="6"/>
      <c r="M48" s="6">
        <v>0</v>
      </c>
      <c r="N48" s="6">
        <v>1980717</v>
      </c>
      <c r="O48" s="6">
        <v>-43173158.729999997</v>
      </c>
      <c r="P48" s="6"/>
    </row>
    <row r="49" spans="1:16" hidden="1" outlineLevel="1" x14ac:dyDescent="0.25">
      <c r="A49" s="4" t="s">
        <v>387</v>
      </c>
      <c r="B49" s="4" t="s">
        <v>383</v>
      </c>
      <c r="C49" s="4" t="s">
        <v>808</v>
      </c>
      <c r="D49" s="4">
        <v>4</v>
      </c>
      <c r="E49" s="5" t="s">
        <v>736</v>
      </c>
      <c r="F49" s="4" t="s">
        <v>394</v>
      </c>
      <c r="G49" s="4" t="s">
        <v>18</v>
      </c>
      <c r="H49" s="4" t="s">
        <v>393</v>
      </c>
      <c r="I49" s="4" t="s">
        <v>383</v>
      </c>
      <c r="J49" s="4" t="s">
        <v>383</v>
      </c>
      <c r="K49" s="4" t="s">
        <v>806</v>
      </c>
      <c r="L49" s="6"/>
      <c r="M49" s="6">
        <v>0</v>
      </c>
      <c r="N49" s="6">
        <v>30052.5</v>
      </c>
      <c r="O49" s="6">
        <v>-43203211.229999997</v>
      </c>
      <c r="P49" s="6"/>
    </row>
    <row r="50" spans="1:16" hidden="1" outlineLevel="1" x14ac:dyDescent="0.25">
      <c r="A50" s="4" t="s">
        <v>387</v>
      </c>
      <c r="B50" s="4" t="s">
        <v>383</v>
      </c>
      <c r="C50" s="4" t="s">
        <v>808</v>
      </c>
      <c r="D50" s="4">
        <v>6</v>
      </c>
      <c r="E50" s="5" t="s">
        <v>736</v>
      </c>
      <c r="F50" s="4" t="s">
        <v>392</v>
      </c>
      <c r="G50" s="4" t="s">
        <v>18</v>
      </c>
      <c r="H50" s="4" t="s">
        <v>391</v>
      </c>
      <c r="I50" s="4" t="s">
        <v>383</v>
      </c>
      <c r="J50" s="4" t="s">
        <v>383</v>
      </c>
      <c r="K50" s="4" t="s">
        <v>806</v>
      </c>
      <c r="L50" s="6"/>
      <c r="M50" s="6">
        <v>0</v>
      </c>
      <c r="N50" s="6">
        <v>8414700</v>
      </c>
      <c r="O50" s="6">
        <v>-51617911.229999997</v>
      </c>
      <c r="P50" s="6"/>
    </row>
    <row r="51" spans="1:16" hidden="1" outlineLevel="1" x14ac:dyDescent="0.25">
      <c r="A51" s="4" t="s">
        <v>387</v>
      </c>
      <c r="B51" s="4" t="s">
        <v>383</v>
      </c>
      <c r="C51" s="4" t="s">
        <v>808</v>
      </c>
      <c r="D51" s="4">
        <v>18</v>
      </c>
      <c r="E51" s="5" t="s">
        <v>736</v>
      </c>
      <c r="F51" s="4" t="s">
        <v>64</v>
      </c>
      <c r="G51" s="4" t="s">
        <v>18</v>
      </c>
      <c r="H51" s="4" t="s">
        <v>65</v>
      </c>
      <c r="I51" s="4" t="s">
        <v>383</v>
      </c>
      <c r="J51" s="4" t="s">
        <v>383</v>
      </c>
      <c r="K51" s="4" t="s">
        <v>806</v>
      </c>
      <c r="L51" s="6"/>
      <c r="M51" s="6">
        <v>0</v>
      </c>
      <c r="N51" s="6">
        <v>432756</v>
      </c>
      <c r="O51" s="6">
        <v>-52050667.229999997</v>
      </c>
      <c r="P51" s="6"/>
    </row>
    <row r="52" spans="1:16" hidden="1" outlineLevel="1" x14ac:dyDescent="0.25">
      <c r="A52" s="4" t="s">
        <v>387</v>
      </c>
      <c r="B52" s="4" t="s">
        <v>383</v>
      </c>
      <c r="C52" s="4" t="s">
        <v>808</v>
      </c>
      <c r="D52" s="4">
        <v>20</v>
      </c>
      <c r="E52" s="5" t="s">
        <v>736</v>
      </c>
      <c r="F52" s="4" t="s">
        <v>64</v>
      </c>
      <c r="G52" s="4" t="s">
        <v>18</v>
      </c>
      <c r="H52" s="4" t="s">
        <v>65</v>
      </c>
      <c r="I52" s="4" t="s">
        <v>383</v>
      </c>
      <c r="J52" s="4" t="s">
        <v>383</v>
      </c>
      <c r="K52" s="4" t="s">
        <v>806</v>
      </c>
      <c r="L52" s="6"/>
      <c r="M52" s="6">
        <v>0</v>
      </c>
      <c r="N52" s="6">
        <v>390682.5</v>
      </c>
      <c r="O52" s="6">
        <v>-52441349.729999997</v>
      </c>
      <c r="P52" s="6"/>
    </row>
    <row r="53" spans="1:16" hidden="1" outlineLevel="1" x14ac:dyDescent="0.25">
      <c r="A53" s="4" t="s">
        <v>387</v>
      </c>
      <c r="B53" s="4" t="s">
        <v>383</v>
      </c>
      <c r="C53" s="4" t="s">
        <v>808</v>
      </c>
      <c r="D53" s="4">
        <v>22</v>
      </c>
      <c r="E53" s="5" t="s">
        <v>736</v>
      </c>
      <c r="F53" s="4" t="s">
        <v>64</v>
      </c>
      <c r="G53" s="4" t="s">
        <v>18</v>
      </c>
      <c r="H53" s="4" t="s">
        <v>65</v>
      </c>
      <c r="I53" s="4" t="s">
        <v>383</v>
      </c>
      <c r="J53" s="4" t="s">
        <v>383</v>
      </c>
      <c r="K53" s="4" t="s">
        <v>806</v>
      </c>
      <c r="L53" s="6"/>
      <c r="M53" s="6">
        <v>0</v>
      </c>
      <c r="N53" s="6">
        <v>397654.68</v>
      </c>
      <c r="O53" s="6">
        <v>-52839004.409999996</v>
      </c>
      <c r="P53" s="6"/>
    </row>
    <row r="54" spans="1:16" hidden="1" outlineLevel="1" x14ac:dyDescent="0.25">
      <c r="A54" s="4" t="s">
        <v>387</v>
      </c>
      <c r="B54" s="4" t="s">
        <v>383</v>
      </c>
      <c r="C54" s="4" t="s">
        <v>808</v>
      </c>
      <c r="D54" s="4">
        <v>24</v>
      </c>
      <c r="E54" s="5" t="s">
        <v>736</v>
      </c>
      <c r="F54" s="4" t="s">
        <v>64</v>
      </c>
      <c r="G54" s="4" t="s">
        <v>18</v>
      </c>
      <c r="H54" s="4" t="s">
        <v>65</v>
      </c>
      <c r="I54" s="4" t="s">
        <v>383</v>
      </c>
      <c r="J54" s="4" t="s">
        <v>383</v>
      </c>
      <c r="K54" s="4" t="s">
        <v>806</v>
      </c>
      <c r="L54" s="6"/>
      <c r="M54" s="6">
        <v>0</v>
      </c>
      <c r="N54" s="6">
        <v>432756</v>
      </c>
      <c r="O54" s="6">
        <v>-53271760.409999996</v>
      </c>
      <c r="P54" s="6"/>
    </row>
    <row r="55" spans="1:16" hidden="1" outlineLevel="1" x14ac:dyDescent="0.25">
      <c r="A55" s="4" t="s">
        <v>387</v>
      </c>
      <c r="B55" s="4" t="s">
        <v>383</v>
      </c>
      <c r="C55" s="4" t="s">
        <v>808</v>
      </c>
      <c r="D55" s="4">
        <v>26</v>
      </c>
      <c r="E55" s="5" t="s">
        <v>736</v>
      </c>
      <c r="F55" s="4" t="s">
        <v>64</v>
      </c>
      <c r="G55" s="4" t="s">
        <v>18</v>
      </c>
      <c r="H55" s="4" t="s">
        <v>65</v>
      </c>
      <c r="I55" s="4" t="s">
        <v>383</v>
      </c>
      <c r="J55" s="4" t="s">
        <v>383</v>
      </c>
      <c r="K55" s="4" t="s">
        <v>806</v>
      </c>
      <c r="L55" s="6"/>
      <c r="M55" s="6">
        <v>0</v>
      </c>
      <c r="N55" s="6">
        <v>499472.55</v>
      </c>
      <c r="O55" s="6">
        <v>-53771232.960000001</v>
      </c>
      <c r="P55" s="6"/>
    </row>
    <row r="56" spans="1:16" hidden="1" outlineLevel="1" x14ac:dyDescent="0.25">
      <c r="A56" s="4" t="s">
        <v>387</v>
      </c>
      <c r="B56" s="4" t="s">
        <v>383</v>
      </c>
      <c r="C56" s="4" t="s">
        <v>808</v>
      </c>
      <c r="D56" s="4">
        <v>28</v>
      </c>
      <c r="E56" s="5" t="s">
        <v>736</v>
      </c>
      <c r="F56" s="4" t="s">
        <v>64</v>
      </c>
      <c r="G56" s="4" t="s">
        <v>18</v>
      </c>
      <c r="H56" s="4" t="s">
        <v>65</v>
      </c>
      <c r="I56" s="4" t="s">
        <v>383</v>
      </c>
      <c r="J56" s="4" t="s">
        <v>383</v>
      </c>
      <c r="K56" s="4" t="s">
        <v>806</v>
      </c>
      <c r="L56" s="6"/>
      <c r="M56" s="6">
        <v>0</v>
      </c>
      <c r="N56" s="6">
        <v>331779.59999999998</v>
      </c>
      <c r="O56" s="6">
        <v>-54103012.560000002</v>
      </c>
      <c r="P56" s="6"/>
    </row>
    <row r="57" spans="1:16" hidden="1" outlineLevel="1" x14ac:dyDescent="0.25">
      <c r="A57" s="4" t="s">
        <v>387</v>
      </c>
      <c r="B57" s="4" t="s">
        <v>383</v>
      </c>
      <c r="C57" s="4" t="s">
        <v>808</v>
      </c>
      <c r="D57" s="4">
        <v>30</v>
      </c>
      <c r="E57" s="5" t="s">
        <v>736</v>
      </c>
      <c r="F57" s="4" t="s">
        <v>64</v>
      </c>
      <c r="G57" s="4" t="s">
        <v>18</v>
      </c>
      <c r="H57" s="4" t="s">
        <v>65</v>
      </c>
      <c r="I57" s="4" t="s">
        <v>383</v>
      </c>
      <c r="J57" s="4" t="s">
        <v>383</v>
      </c>
      <c r="K57" s="4" t="s">
        <v>806</v>
      </c>
      <c r="L57" s="6"/>
      <c r="M57" s="6">
        <v>0</v>
      </c>
      <c r="N57" s="6">
        <v>93763.8</v>
      </c>
      <c r="O57" s="6">
        <v>-54196776.359999999</v>
      </c>
      <c r="P57" s="6"/>
    </row>
    <row r="58" spans="1:16" hidden="1" outlineLevel="1" x14ac:dyDescent="0.25">
      <c r="A58" s="4" t="s">
        <v>387</v>
      </c>
      <c r="B58" s="4" t="s">
        <v>383</v>
      </c>
      <c r="C58" s="4" t="s">
        <v>808</v>
      </c>
      <c r="D58" s="4">
        <v>32</v>
      </c>
      <c r="E58" s="5" t="s">
        <v>736</v>
      </c>
      <c r="F58" s="4" t="s">
        <v>64</v>
      </c>
      <c r="G58" s="4" t="s">
        <v>18</v>
      </c>
      <c r="H58" s="4" t="s">
        <v>65</v>
      </c>
      <c r="I58" s="4" t="s">
        <v>383</v>
      </c>
      <c r="J58" s="4" t="s">
        <v>383</v>
      </c>
      <c r="K58" s="4" t="s">
        <v>806</v>
      </c>
      <c r="L58" s="6"/>
      <c r="M58" s="6">
        <v>0</v>
      </c>
      <c r="N58" s="6">
        <v>72126</v>
      </c>
      <c r="O58" s="6">
        <v>-54268902.359999999</v>
      </c>
      <c r="P58" s="6"/>
    </row>
    <row r="59" spans="1:16" hidden="1" outlineLevel="1" x14ac:dyDescent="0.25">
      <c r="A59" s="4" t="s">
        <v>387</v>
      </c>
      <c r="B59" s="4" t="s">
        <v>383</v>
      </c>
      <c r="C59" s="4" t="s">
        <v>808</v>
      </c>
      <c r="D59" s="4">
        <v>34</v>
      </c>
      <c r="E59" s="5" t="s">
        <v>736</v>
      </c>
      <c r="F59" s="4" t="s">
        <v>64</v>
      </c>
      <c r="G59" s="4" t="s">
        <v>18</v>
      </c>
      <c r="H59" s="4" t="s">
        <v>65</v>
      </c>
      <c r="I59" s="4" t="s">
        <v>383</v>
      </c>
      <c r="J59" s="4" t="s">
        <v>383</v>
      </c>
      <c r="K59" s="4" t="s">
        <v>806</v>
      </c>
      <c r="L59" s="6"/>
      <c r="M59" s="6">
        <v>0</v>
      </c>
      <c r="N59" s="6">
        <v>432756</v>
      </c>
      <c r="O59" s="6">
        <v>-54701658.359999999</v>
      </c>
      <c r="P59" s="6"/>
    </row>
    <row r="60" spans="1:16" hidden="1" outlineLevel="1" x14ac:dyDescent="0.25">
      <c r="A60" s="4" t="s">
        <v>387</v>
      </c>
      <c r="B60" s="4" t="s">
        <v>383</v>
      </c>
      <c r="C60" s="4" t="s">
        <v>808</v>
      </c>
      <c r="D60" s="4">
        <v>36</v>
      </c>
      <c r="E60" s="5" t="s">
        <v>736</v>
      </c>
      <c r="F60" s="4" t="s">
        <v>64</v>
      </c>
      <c r="G60" s="4" t="s">
        <v>18</v>
      </c>
      <c r="H60" s="4" t="s">
        <v>65</v>
      </c>
      <c r="I60" s="4" t="s">
        <v>383</v>
      </c>
      <c r="J60" s="4" t="s">
        <v>383</v>
      </c>
      <c r="K60" s="4" t="s">
        <v>806</v>
      </c>
      <c r="L60" s="6"/>
      <c r="M60" s="6">
        <v>0</v>
      </c>
      <c r="N60" s="6">
        <v>692409.6</v>
      </c>
      <c r="O60" s="6">
        <v>-55394067.960000001</v>
      </c>
      <c r="P60" s="6"/>
    </row>
    <row r="61" spans="1:16" hidden="1" outlineLevel="1" x14ac:dyDescent="0.25">
      <c r="A61" s="4" t="s">
        <v>387</v>
      </c>
      <c r="B61" s="4" t="s">
        <v>383</v>
      </c>
      <c r="C61" s="4" t="s">
        <v>808</v>
      </c>
      <c r="D61" s="4">
        <v>38</v>
      </c>
      <c r="E61" s="5" t="s">
        <v>736</v>
      </c>
      <c r="F61" s="4" t="s">
        <v>64</v>
      </c>
      <c r="G61" s="4" t="s">
        <v>18</v>
      </c>
      <c r="H61" s="4" t="s">
        <v>65</v>
      </c>
      <c r="I61" s="4" t="s">
        <v>383</v>
      </c>
      <c r="J61" s="4" t="s">
        <v>383</v>
      </c>
      <c r="K61" s="4" t="s">
        <v>806</v>
      </c>
      <c r="L61" s="6"/>
      <c r="M61" s="6">
        <v>0</v>
      </c>
      <c r="N61" s="6">
        <v>180315</v>
      </c>
      <c r="O61" s="6">
        <v>-55574382.960000001</v>
      </c>
      <c r="P61" s="6"/>
    </row>
    <row r="62" spans="1:16" hidden="1" outlineLevel="1" x14ac:dyDescent="0.25">
      <c r="A62" s="4" t="s">
        <v>387</v>
      </c>
      <c r="B62" s="4" t="s">
        <v>383</v>
      </c>
      <c r="C62" s="4" t="s">
        <v>808</v>
      </c>
      <c r="D62" s="4">
        <v>40</v>
      </c>
      <c r="E62" s="5" t="s">
        <v>736</v>
      </c>
      <c r="F62" s="4" t="s">
        <v>64</v>
      </c>
      <c r="G62" s="4" t="s">
        <v>18</v>
      </c>
      <c r="H62" s="4" t="s">
        <v>65</v>
      </c>
      <c r="I62" s="4" t="s">
        <v>383</v>
      </c>
      <c r="J62" s="4" t="s">
        <v>383</v>
      </c>
      <c r="K62" s="4" t="s">
        <v>806</v>
      </c>
      <c r="L62" s="6"/>
      <c r="M62" s="6">
        <v>0</v>
      </c>
      <c r="N62" s="6">
        <v>432756</v>
      </c>
      <c r="O62" s="6">
        <v>-56007138.960000001</v>
      </c>
      <c r="P62" s="6"/>
    </row>
    <row r="63" spans="1:16" hidden="1" outlineLevel="1" x14ac:dyDescent="0.25">
      <c r="A63" s="4" t="s">
        <v>387</v>
      </c>
      <c r="B63" s="4" t="s">
        <v>383</v>
      </c>
      <c r="C63" s="4" t="s">
        <v>808</v>
      </c>
      <c r="D63" s="4">
        <v>42</v>
      </c>
      <c r="E63" s="5" t="s">
        <v>736</v>
      </c>
      <c r="F63" s="4" t="s">
        <v>39</v>
      </c>
      <c r="G63" s="4" t="s">
        <v>18</v>
      </c>
      <c r="H63" s="4" t="s">
        <v>40</v>
      </c>
      <c r="I63" s="4" t="s">
        <v>383</v>
      </c>
      <c r="J63" s="4" t="s">
        <v>383</v>
      </c>
      <c r="K63" s="4" t="s">
        <v>806</v>
      </c>
      <c r="L63" s="6"/>
      <c r="M63" s="6">
        <v>0</v>
      </c>
      <c r="N63" s="6">
        <v>27291.03</v>
      </c>
      <c r="O63" s="6">
        <v>-56034429.990000002</v>
      </c>
      <c r="P63" s="6"/>
    </row>
    <row r="64" spans="1:16" hidden="1" outlineLevel="1" x14ac:dyDescent="0.25">
      <c r="A64" s="4" t="s">
        <v>387</v>
      </c>
      <c r="B64" s="4" t="s">
        <v>383</v>
      </c>
      <c r="C64" s="4" t="s">
        <v>808</v>
      </c>
      <c r="D64" s="4">
        <v>44</v>
      </c>
      <c r="E64" s="5" t="s">
        <v>736</v>
      </c>
      <c r="F64" s="4" t="s">
        <v>64</v>
      </c>
      <c r="G64" s="4" t="s">
        <v>18</v>
      </c>
      <c r="H64" s="4" t="s">
        <v>65</v>
      </c>
      <c r="I64" s="4" t="s">
        <v>383</v>
      </c>
      <c r="J64" s="4" t="s">
        <v>383</v>
      </c>
      <c r="K64" s="4" t="s">
        <v>806</v>
      </c>
      <c r="L64" s="6"/>
      <c r="M64" s="6">
        <v>0</v>
      </c>
      <c r="N64" s="6">
        <v>1076600.76</v>
      </c>
      <c r="O64" s="6">
        <v>-57111030.75</v>
      </c>
      <c r="P64" s="6"/>
    </row>
    <row r="65" spans="1:16" hidden="1" outlineLevel="1" x14ac:dyDescent="0.25">
      <c r="A65" s="4" t="s">
        <v>387</v>
      </c>
      <c r="B65" s="4" t="s">
        <v>383</v>
      </c>
      <c r="C65" s="4" t="s">
        <v>808</v>
      </c>
      <c r="D65" s="4">
        <v>46</v>
      </c>
      <c r="E65" s="5" t="s">
        <v>736</v>
      </c>
      <c r="F65" s="4" t="s">
        <v>44</v>
      </c>
      <c r="G65" s="4" t="s">
        <v>18</v>
      </c>
      <c r="H65" s="4" t="s">
        <v>45</v>
      </c>
      <c r="I65" s="4" t="s">
        <v>383</v>
      </c>
      <c r="J65" s="4" t="s">
        <v>383</v>
      </c>
      <c r="K65" s="4" t="s">
        <v>806</v>
      </c>
      <c r="L65" s="6"/>
      <c r="M65" s="6">
        <v>0</v>
      </c>
      <c r="N65" s="6">
        <v>111013.2</v>
      </c>
      <c r="O65" s="6">
        <v>-57222043.950000003</v>
      </c>
      <c r="P65" s="6"/>
    </row>
    <row r="66" spans="1:16" hidden="1" outlineLevel="1" x14ac:dyDescent="0.25">
      <c r="A66" s="4" t="s">
        <v>387</v>
      </c>
      <c r="B66" s="4" t="s">
        <v>383</v>
      </c>
      <c r="C66" s="4" t="s">
        <v>808</v>
      </c>
      <c r="D66" s="4">
        <v>48</v>
      </c>
      <c r="E66" s="5" t="s">
        <v>736</v>
      </c>
      <c r="F66" s="4" t="s">
        <v>34</v>
      </c>
      <c r="G66" s="4" t="s">
        <v>18</v>
      </c>
      <c r="H66" s="4" t="s">
        <v>35</v>
      </c>
      <c r="I66" s="4" t="s">
        <v>383</v>
      </c>
      <c r="J66" s="4" t="s">
        <v>383</v>
      </c>
      <c r="K66" s="4" t="s">
        <v>806</v>
      </c>
      <c r="L66" s="6"/>
      <c r="M66" s="6">
        <v>0</v>
      </c>
      <c r="N66" s="6">
        <v>819351.36</v>
      </c>
      <c r="O66" s="6">
        <v>-58041395.310000002</v>
      </c>
      <c r="P66" s="6"/>
    </row>
    <row r="67" spans="1:16" hidden="1" outlineLevel="1" x14ac:dyDescent="0.25">
      <c r="A67" s="4" t="s">
        <v>387</v>
      </c>
      <c r="B67" s="4" t="s">
        <v>383</v>
      </c>
      <c r="C67" s="4" t="s">
        <v>808</v>
      </c>
      <c r="D67" s="4">
        <v>50</v>
      </c>
      <c r="E67" s="5" t="s">
        <v>736</v>
      </c>
      <c r="F67" s="4" t="s">
        <v>64</v>
      </c>
      <c r="G67" s="4" t="s">
        <v>18</v>
      </c>
      <c r="H67" s="4" t="s">
        <v>65</v>
      </c>
      <c r="I67" s="4" t="s">
        <v>383</v>
      </c>
      <c r="J67" s="4" t="s">
        <v>383</v>
      </c>
      <c r="K67" s="4" t="s">
        <v>806</v>
      </c>
      <c r="L67" s="6"/>
      <c r="M67" s="6">
        <v>0</v>
      </c>
      <c r="N67" s="6">
        <v>721260</v>
      </c>
      <c r="O67" s="6">
        <v>-58762655.310000002</v>
      </c>
      <c r="P67" s="6"/>
    </row>
    <row r="68" spans="1:16" hidden="1" outlineLevel="1" x14ac:dyDescent="0.25">
      <c r="A68" s="4" t="s">
        <v>387</v>
      </c>
      <c r="B68" s="4" t="s">
        <v>383</v>
      </c>
      <c r="C68" s="4" t="s">
        <v>808</v>
      </c>
      <c r="D68" s="4">
        <v>52</v>
      </c>
      <c r="E68" s="5" t="s">
        <v>736</v>
      </c>
      <c r="F68" s="4" t="s">
        <v>253</v>
      </c>
      <c r="G68" s="4" t="s">
        <v>18</v>
      </c>
      <c r="H68" s="4" t="s">
        <v>254</v>
      </c>
      <c r="I68" s="4" t="s">
        <v>383</v>
      </c>
      <c r="J68" s="4" t="s">
        <v>383</v>
      </c>
      <c r="K68" s="4" t="s">
        <v>806</v>
      </c>
      <c r="L68" s="6"/>
      <c r="M68" s="6">
        <v>0</v>
      </c>
      <c r="N68" s="6">
        <v>360630</v>
      </c>
      <c r="O68" s="6">
        <v>-59123285.310000002</v>
      </c>
      <c r="P68" s="6"/>
    </row>
    <row r="69" spans="1:16" hidden="1" outlineLevel="1" x14ac:dyDescent="0.25">
      <c r="A69" s="4" t="s">
        <v>387</v>
      </c>
      <c r="B69" s="4" t="s">
        <v>383</v>
      </c>
      <c r="C69" s="4" t="s">
        <v>808</v>
      </c>
      <c r="D69" s="4">
        <v>54</v>
      </c>
      <c r="E69" s="5" t="s">
        <v>736</v>
      </c>
      <c r="F69" s="4" t="s">
        <v>39</v>
      </c>
      <c r="G69" s="4" t="s">
        <v>18</v>
      </c>
      <c r="H69" s="4" t="s">
        <v>40</v>
      </c>
      <c r="I69" s="4" t="s">
        <v>383</v>
      </c>
      <c r="J69" s="4" t="s">
        <v>383</v>
      </c>
      <c r="K69" s="4" t="s">
        <v>806</v>
      </c>
      <c r="L69" s="6"/>
      <c r="M69" s="6">
        <v>0</v>
      </c>
      <c r="N69" s="6">
        <v>66235.710000000006</v>
      </c>
      <c r="O69" s="6">
        <v>-59189521.020000003</v>
      </c>
      <c r="P69" s="6"/>
    </row>
    <row r="70" spans="1:16" hidden="1" outlineLevel="1" x14ac:dyDescent="0.25">
      <c r="A70" s="4" t="s">
        <v>387</v>
      </c>
      <c r="B70" s="4" t="s">
        <v>383</v>
      </c>
      <c r="C70" s="4" t="s">
        <v>808</v>
      </c>
      <c r="D70" s="4">
        <v>56</v>
      </c>
      <c r="E70" s="5" t="s">
        <v>736</v>
      </c>
      <c r="F70" s="4" t="s">
        <v>50</v>
      </c>
      <c r="G70" s="4" t="s">
        <v>18</v>
      </c>
      <c r="H70" s="4" t="s">
        <v>51</v>
      </c>
      <c r="I70" s="4" t="s">
        <v>383</v>
      </c>
      <c r="J70" s="4" t="s">
        <v>383</v>
      </c>
      <c r="K70" s="4" t="s">
        <v>806</v>
      </c>
      <c r="L70" s="6"/>
      <c r="M70" s="6">
        <v>0</v>
      </c>
      <c r="N70" s="6">
        <v>3462048</v>
      </c>
      <c r="O70" s="6">
        <v>-62651569.020000003</v>
      </c>
      <c r="P70" s="6"/>
    </row>
    <row r="71" spans="1:16" hidden="1" outlineLevel="1" x14ac:dyDescent="0.25">
      <c r="A71" s="4" t="s">
        <v>387</v>
      </c>
      <c r="B71" s="4" t="s">
        <v>383</v>
      </c>
      <c r="C71" s="4" t="s">
        <v>808</v>
      </c>
      <c r="D71" s="4">
        <v>58</v>
      </c>
      <c r="E71" s="5" t="s">
        <v>736</v>
      </c>
      <c r="F71" s="4" t="s">
        <v>64</v>
      </c>
      <c r="G71" s="4" t="s">
        <v>18</v>
      </c>
      <c r="H71" s="4" t="s">
        <v>65</v>
      </c>
      <c r="I71" s="4" t="s">
        <v>383</v>
      </c>
      <c r="J71" s="4" t="s">
        <v>383</v>
      </c>
      <c r="K71" s="4" t="s">
        <v>806</v>
      </c>
      <c r="L71" s="6"/>
      <c r="M71" s="6">
        <v>0</v>
      </c>
      <c r="N71" s="6">
        <v>90157.5</v>
      </c>
      <c r="O71" s="6">
        <v>-62741726.520000003</v>
      </c>
      <c r="P71" s="6"/>
    </row>
    <row r="72" spans="1:16" hidden="1" outlineLevel="1" x14ac:dyDescent="0.25">
      <c r="A72" s="4" t="s">
        <v>387</v>
      </c>
      <c r="B72" s="4" t="s">
        <v>383</v>
      </c>
      <c r="C72" s="4" t="s">
        <v>808</v>
      </c>
      <c r="D72" s="4">
        <v>60</v>
      </c>
      <c r="E72" s="5" t="s">
        <v>736</v>
      </c>
      <c r="F72" s="4" t="s">
        <v>64</v>
      </c>
      <c r="G72" s="4" t="s">
        <v>18</v>
      </c>
      <c r="H72" s="4" t="s">
        <v>65</v>
      </c>
      <c r="I72" s="4" t="s">
        <v>383</v>
      </c>
      <c r="J72" s="4" t="s">
        <v>383</v>
      </c>
      <c r="K72" s="4" t="s">
        <v>806</v>
      </c>
      <c r="L72" s="6"/>
      <c r="M72" s="6">
        <v>0</v>
      </c>
      <c r="N72" s="6">
        <v>100976.4</v>
      </c>
      <c r="O72" s="6">
        <v>-62842702.920000002</v>
      </c>
      <c r="P72" s="6"/>
    </row>
    <row r="73" spans="1:16" hidden="1" outlineLevel="1" x14ac:dyDescent="0.25">
      <c r="A73" s="4" t="s">
        <v>387</v>
      </c>
      <c r="B73" s="4" t="s">
        <v>383</v>
      </c>
      <c r="C73" s="4" t="s">
        <v>808</v>
      </c>
      <c r="D73" s="4">
        <v>62</v>
      </c>
      <c r="E73" s="5" t="s">
        <v>736</v>
      </c>
      <c r="F73" s="4" t="s">
        <v>64</v>
      </c>
      <c r="G73" s="4" t="s">
        <v>18</v>
      </c>
      <c r="H73" s="4" t="s">
        <v>65</v>
      </c>
      <c r="I73" s="4" t="s">
        <v>383</v>
      </c>
      <c r="J73" s="4" t="s">
        <v>383</v>
      </c>
      <c r="K73" s="4" t="s">
        <v>806</v>
      </c>
      <c r="L73" s="6"/>
      <c r="M73" s="6">
        <v>0</v>
      </c>
      <c r="N73" s="6">
        <v>728111.97</v>
      </c>
      <c r="O73" s="6">
        <v>-63570814.890000001</v>
      </c>
      <c r="P73" s="6"/>
    </row>
    <row r="74" spans="1:16" hidden="1" outlineLevel="1" x14ac:dyDescent="0.25">
      <c r="A74" s="4" t="s">
        <v>387</v>
      </c>
      <c r="B74" s="4" t="s">
        <v>383</v>
      </c>
      <c r="C74" s="4" t="s">
        <v>808</v>
      </c>
      <c r="D74" s="4">
        <v>64</v>
      </c>
      <c r="E74" s="5" t="s">
        <v>736</v>
      </c>
      <c r="F74" s="4" t="s">
        <v>710</v>
      </c>
      <c r="G74" s="4" t="s">
        <v>18</v>
      </c>
      <c r="H74" s="4" t="s">
        <v>709</v>
      </c>
      <c r="I74" s="4" t="s">
        <v>383</v>
      </c>
      <c r="J74" s="4" t="s">
        <v>383</v>
      </c>
      <c r="K74" s="4" t="s">
        <v>806</v>
      </c>
      <c r="L74" s="6"/>
      <c r="M74" s="6">
        <v>0</v>
      </c>
      <c r="N74" s="6">
        <v>90157.5</v>
      </c>
      <c r="O74" s="6">
        <v>-63660972.390000001</v>
      </c>
      <c r="P74" s="6"/>
    </row>
    <row r="75" spans="1:16" hidden="1" outlineLevel="1" x14ac:dyDescent="0.25">
      <c r="A75" s="4" t="s">
        <v>387</v>
      </c>
      <c r="B75" s="4" t="s">
        <v>383</v>
      </c>
      <c r="C75" s="4" t="s">
        <v>808</v>
      </c>
      <c r="D75" s="4">
        <v>66</v>
      </c>
      <c r="E75" s="5" t="s">
        <v>736</v>
      </c>
      <c r="F75" s="4" t="s">
        <v>253</v>
      </c>
      <c r="G75" s="4" t="s">
        <v>18</v>
      </c>
      <c r="H75" s="4" t="s">
        <v>254</v>
      </c>
      <c r="I75" s="4" t="s">
        <v>383</v>
      </c>
      <c r="J75" s="4" t="s">
        <v>383</v>
      </c>
      <c r="K75" s="4" t="s">
        <v>806</v>
      </c>
      <c r="L75" s="6"/>
      <c r="M75" s="6">
        <v>0</v>
      </c>
      <c r="N75" s="6">
        <v>2531622.6</v>
      </c>
      <c r="O75" s="6">
        <v>-66192594.990000002</v>
      </c>
      <c r="P75" s="6"/>
    </row>
    <row r="76" spans="1:16" hidden="1" outlineLevel="1" x14ac:dyDescent="0.25">
      <c r="A76" s="4" t="s">
        <v>387</v>
      </c>
      <c r="B76" s="4" t="s">
        <v>383</v>
      </c>
      <c r="C76" s="4" t="s">
        <v>808</v>
      </c>
      <c r="D76" s="4">
        <v>68</v>
      </c>
      <c r="E76" s="5" t="s">
        <v>736</v>
      </c>
      <c r="F76" s="4" t="s">
        <v>253</v>
      </c>
      <c r="G76" s="4" t="s">
        <v>18</v>
      </c>
      <c r="H76" s="4" t="s">
        <v>254</v>
      </c>
      <c r="I76" s="4" t="s">
        <v>383</v>
      </c>
      <c r="J76" s="4" t="s">
        <v>383</v>
      </c>
      <c r="K76" s="4" t="s">
        <v>806</v>
      </c>
      <c r="L76" s="6"/>
      <c r="M76" s="6">
        <v>0</v>
      </c>
      <c r="N76" s="6">
        <v>646729.80000000005</v>
      </c>
      <c r="O76" s="6">
        <v>-66839324.789999999</v>
      </c>
      <c r="P76" s="6"/>
    </row>
    <row r="77" spans="1:16" hidden="1" outlineLevel="1" x14ac:dyDescent="0.25">
      <c r="A77" s="4" t="s">
        <v>387</v>
      </c>
      <c r="B77" s="4" t="s">
        <v>383</v>
      </c>
      <c r="C77" s="4" t="s">
        <v>808</v>
      </c>
      <c r="D77" s="4">
        <v>70</v>
      </c>
      <c r="E77" s="5" t="s">
        <v>736</v>
      </c>
      <c r="F77" s="4" t="s">
        <v>710</v>
      </c>
      <c r="G77" s="4" t="s">
        <v>18</v>
      </c>
      <c r="H77" s="4" t="s">
        <v>709</v>
      </c>
      <c r="I77" s="4" t="s">
        <v>383</v>
      </c>
      <c r="J77" s="4" t="s">
        <v>383</v>
      </c>
      <c r="K77" s="4" t="s">
        <v>806</v>
      </c>
      <c r="L77" s="6"/>
      <c r="M77" s="6">
        <v>0</v>
      </c>
      <c r="N77" s="6">
        <v>117926.01</v>
      </c>
      <c r="O77" s="6">
        <v>-66957250.799999997</v>
      </c>
      <c r="P77" s="6"/>
    </row>
    <row r="78" spans="1:16" hidden="1" outlineLevel="1" x14ac:dyDescent="0.25">
      <c r="A78" s="4" t="s">
        <v>387</v>
      </c>
      <c r="B78" s="4" t="s">
        <v>383</v>
      </c>
      <c r="C78" s="4" t="s">
        <v>808</v>
      </c>
      <c r="D78" s="4">
        <v>72</v>
      </c>
      <c r="E78" s="5" t="s">
        <v>736</v>
      </c>
      <c r="F78" s="4" t="s">
        <v>64</v>
      </c>
      <c r="G78" s="4" t="s">
        <v>18</v>
      </c>
      <c r="H78" s="4" t="s">
        <v>65</v>
      </c>
      <c r="I78" s="4" t="s">
        <v>383</v>
      </c>
      <c r="J78" s="4" t="s">
        <v>383</v>
      </c>
      <c r="K78" s="4" t="s">
        <v>806</v>
      </c>
      <c r="L78" s="6"/>
      <c r="M78" s="6">
        <v>0</v>
      </c>
      <c r="N78" s="6">
        <v>540945</v>
      </c>
      <c r="O78" s="6">
        <v>-67498195.799999997</v>
      </c>
      <c r="P78" s="6"/>
    </row>
    <row r="79" spans="1:16" hidden="1" outlineLevel="1" x14ac:dyDescent="0.25">
      <c r="A79" s="4" t="s">
        <v>387</v>
      </c>
      <c r="B79" s="4" t="s">
        <v>383</v>
      </c>
      <c r="C79" s="4" t="s">
        <v>808</v>
      </c>
      <c r="D79" s="4">
        <v>74</v>
      </c>
      <c r="E79" s="5" t="s">
        <v>736</v>
      </c>
      <c r="F79" s="4" t="s">
        <v>39</v>
      </c>
      <c r="G79" s="4" t="s">
        <v>18</v>
      </c>
      <c r="H79" s="4" t="s">
        <v>40</v>
      </c>
      <c r="I79" s="4" t="s">
        <v>383</v>
      </c>
      <c r="J79" s="4" t="s">
        <v>383</v>
      </c>
      <c r="K79" s="4" t="s">
        <v>806</v>
      </c>
      <c r="L79" s="6"/>
      <c r="M79" s="6">
        <v>0</v>
      </c>
      <c r="N79" s="6">
        <v>66235.710000000006</v>
      </c>
      <c r="O79" s="6">
        <v>-67564431.510000005</v>
      </c>
      <c r="P79" s="6"/>
    </row>
    <row r="80" spans="1:16" hidden="1" outlineLevel="1" x14ac:dyDescent="0.25">
      <c r="A80" s="4" t="s">
        <v>387</v>
      </c>
      <c r="B80" s="4" t="s">
        <v>383</v>
      </c>
      <c r="C80" s="4" t="s">
        <v>808</v>
      </c>
      <c r="D80" s="4">
        <v>76</v>
      </c>
      <c r="E80" s="5" t="s">
        <v>736</v>
      </c>
      <c r="F80" s="4" t="s">
        <v>17</v>
      </c>
      <c r="G80" s="4" t="s">
        <v>18</v>
      </c>
      <c r="H80" s="4" t="s">
        <v>19</v>
      </c>
      <c r="I80" s="4" t="s">
        <v>383</v>
      </c>
      <c r="J80" s="4" t="s">
        <v>383</v>
      </c>
      <c r="K80" s="4" t="s">
        <v>806</v>
      </c>
      <c r="L80" s="6"/>
      <c r="M80" s="6">
        <v>0</v>
      </c>
      <c r="N80" s="6">
        <v>53665.29</v>
      </c>
      <c r="O80" s="6">
        <v>-67618096.799999997</v>
      </c>
      <c r="P80" s="6"/>
    </row>
    <row r="81" spans="1:16" hidden="1" outlineLevel="1" x14ac:dyDescent="0.25">
      <c r="A81" s="4" t="s">
        <v>387</v>
      </c>
      <c r="B81" s="4" t="s">
        <v>383</v>
      </c>
      <c r="C81" s="4" t="s">
        <v>808</v>
      </c>
      <c r="D81" s="4">
        <v>78</v>
      </c>
      <c r="E81" s="5" t="s">
        <v>736</v>
      </c>
      <c r="F81" s="4" t="s">
        <v>253</v>
      </c>
      <c r="G81" s="4" t="s">
        <v>18</v>
      </c>
      <c r="H81" s="4" t="s">
        <v>254</v>
      </c>
      <c r="I81" s="4" t="s">
        <v>383</v>
      </c>
      <c r="J81" s="4" t="s">
        <v>383</v>
      </c>
      <c r="K81" s="4" t="s">
        <v>806</v>
      </c>
      <c r="L81" s="6"/>
      <c r="M81" s="6">
        <v>0</v>
      </c>
      <c r="N81" s="6">
        <v>360630</v>
      </c>
      <c r="O81" s="6">
        <v>-67978726.799999997</v>
      </c>
      <c r="P81" s="6"/>
    </row>
    <row r="82" spans="1:16" hidden="1" outlineLevel="1" x14ac:dyDescent="0.25">
      <c r="A82" s="4" t="s">
        <v>387</v>
      </c>
      <c r="B82" s="4" t="s">
        <v>383</v>
      </c>
      <c r="C82" s="4" t="s">
        <v>808</v>
      </c>
      <c r="D82" s="4">
        <v>80</v>
      </c>
      <c r="E82" s="5" t="s">
        <v>736</v>
      </c>
      <c r="F82" s="4" t="s">
        <v>402</v>
      </c>
      <c r="G82" s="4" t="s">
        <v>18</v>
      </c>
      <c r="H82" s="4" t="s">
        <v>401</v>
      </c>
      <c r="I82" s="4" t="s">
        <v>383</v>
      </c>
      <c r="J82" s="4" t="s">
        <v>383</v>
      </c>
      <c r="K82" s="4" t="s">
        <v>806</v>
      </c>
      <c r="L82" s="6"/>
      <c r="M82" s="6">
        <v>0</v>
      </c>
      <c r="N82" s="6">
        <v>1298268</v>
      </c>
      <c r="O82" s="6">
        <v>-69276994.799999997</v>
      </c>
      <c r="P82" s="6"/>
    </row>
    <row r="83" spans="1:16" hidden="1" outlineLevel="1" x14ac:dyDescent="0.25">
      <c r="A83" s="4" t="s">
        <v>387</v>
      </c>
      <c r="B83" s="4" t="s">
        <v>383</v>
      </c>
      <c r="C83" s="4" t="s">
        <v>808</v>
      </c>
      <c r="D83" s="4">
        <v>82</v>
      </c>
      <c r="E83" s="5" t="s">
        <v>736</v>
      </c>
      <c r="F83" s="4" t="s">
        <v>64</v>
      </c>
      <c r="G83" s="4" t="s">
        <v>18</v>
      </c>
      <c r="H83" s="4" t="s">
        <v>65</v>
      </c>
      <c r="I83" s="4" t="s">
        <v>383</v>
      </c>
      <c r="J83" s="4" t="s">
        <v>383</v>
      </c>
      <c r="K83" s="4" t="s">
        <v>806</v>
      </c>
      <c r="L83" s="6"/>
      <c r="M83" s="6">
        <v>0</v>
      </c>
      <c r="N83" s="6">
        <v>97370.1</v>
      </c>
      <c r="O83" s="6">
        <v>-69374364.900000006</v>
      </c>
      <c r="P83" s="6"/>
    </row>
    <row r="84" spans="1:16" hidden="1" outlineLevel="1" x14ac:dyDescent="0.25">
      <c r="A84" s="4" t="s">
        <v>387</v>
      </c>
      <c r="B84" s="4" t="s">
        <v>383</v>
      </c>
      <c r="C84" s="4" t="s">
        <v>808</v>
      </c>
      <c r="D84" s="4">
        <v>84</v>
      </c>
      <c r="E84" s="5" t="s">
        <v>736</v>
      </c>
      <c r="F84" s="4" t="s">
        <v>64</v>
      </c>
      <c r="G84" s="4" t="s">
        <v>18</v>
      </c>
      <c r="H84" s="4" t="s">
        <v>65</v>
      </c>
      <c r="I84" s="4" t="s">
        <v>383</v>
      </c>
      <c r="J84" s="4" t="s">
        <v>383</v>
      </c>
      <c r="K84" s="4" t="s">
        <v>806</v>
      </c>
      <c r="L84" s="6"/>
      <c r="M84" s="6">
        <v>0</v>
      </c>
      <c r="N84" s="6">
        <v>252441</v>
      </c>
      <c r="O84" s="6">
        <v>-69626805.900000006</v>
      </c>
      <c r="P84" s="6"/>
    </row>
    <row r="85" spans="1:16" hidden="1" outlineLevel="1" x14ac:dyDescent="0.25">
      <c r="A85" s="4" t="s">
        <v>387</v>
      </c>
      <c r="B85" s="4" t="s">
        <v>383</v>
      </c>
      <c r="C85" s="4" t="s">
        <v>808</v>
      </c>
      <c r="D85" s="4">
        <v>86</v>
      </c>
      <c r="E85" s="5" t="s">
        <v>736</v>
      </c>
      <c r="F85" s="4" t="s">
        <v>64</v>
      </c>
      <c r="G85" s="4" t="s">
        <v>18</v>
      </c>
      <c r="H85" s="4" t="s">
        <v>65</v>
      </c>
      <c r="I85" s="4" t="s">
        <v>383</v>
      </c>
      <c r="J85" s="4" t="s">
        <v>383</v>
      </c>
      <c r="K85" s="4" t="s">
        <v>806</v>
      </c>
      <c r="L85" s="6"/>
      <c r="M85" s="6">
        <v>0</v>
      </c>
      <c r="N85" s="6">
        <v>97370.1</v>
      </c>
      <c r="O85" s="6">
        <v>-69724176</v>
      </c>
      <c r="P85" s="6"/>
    </row>
    <row r="86" spans="1:16" hidden="1" outlineLevel="1" x14ac:dyDescent="0.25">
      <c r="A86" s="4" t="s">
        <v>387</v>
      </c>
      <c r="B86" s="4" t="s">
        <v>383</v>
      </c>
      <c r="C86" s="4" t="s">
        <v>808</v>
      </c>
      <c r="D86" s="4">
        <v>88</v>
      </c>
      <c r="E86" s="5" t="s">
        <v>736</v>
      </c>
      <c r="F86" s="4" t="s">
        <v>64</v>
      </c>
      <c r="G86" s="4" t="s">
        <v>18</v>
      </c>
      <c r="H86" s="4" t="s">
        <v>65</v>
      </c>
      <c r="I86" s="4" t="s">
        <v>383</v>
      </c>
      <c r="J86" s="4" t="s">
        <v>383</v>
      </c>
      <c r="K86" s="4" t="s">
        <v>806</v>
      </c>
      <c r="L86" s="6"/>
      <c r="M86" s="6">
        <v>0</v>
      </c>
      <c r="N86" s="6">
        <v>72126</v>
      </c>
      <c r="O86" s="6">
        <v>-69796302</v>
      </c>
      <c r="P86" s="6"/>
    </row>
    <row r="87" spans="1:16" hidden="1" outlineLevel="1" x14ac:dyDescent="0.25">
      <c r="A87" s="4" t="s">
        <v>387</v>
      </c>
      <c r="B87" s="4" t="s">
        <v>383</v>
      </c>
      <c r="C87" s="4" t="s">
        <v>808</v>
      </c>
      <c r="D87" s="4">
        <v>90</v>
      </c>
      <c r="E87" s="5" t="s">
        <v>736</v>
      </c>
      <c r="F87" s="4" t="s">
        <v>50</v>
      </c>
      <c r="G87" s="4" t="s">
        <v>18</v>
      </c>
      <c r="H87" s="4" t="s">
        <v>51</v>
      </c>
      <c r="I87" s="4" t="s">
        <v>383</v>
      </c>
      <c r="J87" s="4" t="s">
        <v>383</v>
      </c>
      <c r="K87" s="4" t="s">
        <v>806</v>
      </c>
      <c r="L87" s="6"/>
      <c r="M87" s="6">
        <v>0</v>
      </c>
      <c r="N87" s="6">
        <v>2089370.01</v>
      </c>
      <c r="O87" s="6">
        <v>-71885672.010000005</v>
      </c>
      <c r="P87" s="6"/>
    </row>
    <row r="88" spans="1:16" hidden="1" outlineLevel="1" x14ac:dyDescent="0.25">
      <c r="A88" s="4" t="s">
        <v>387</v>
      </c>
      <c r="B88" s="4" t="s">
        <v>383</v>
      </c>
      <c r="C88" s="4" t="s">
        <v>808</v>
      </c>
      <c r="D88" s="4">
        <v>92</v>
      </c>
      <c r="E88" s="5" t="s">
        <v>736</v>
      </c>
      <c r="F88" s="4" t="s">
        <v>402</v>
      </c>
      <c r="G88" s="4" t="s">
        <v>18</v>
      </c>
      <c r="H88" s="4" t="s">
        <v>401</v>
      </c>
      <c r="I88" s="4" t="s">
        <v>383</v>
      </c>
      <c r="J88" s="4" t="s">
        <v>383</v>
      </c>
      <c r="K88" s="4" t="s">
        <v>806</v>
      </c>
      <c r="L88" s="6"/>
      <c r="M88" s="6">
        <v>0</v>
      </c>
      <c r="N88" s="6">
        <v>48084</v>
      </c>
      <c r="O88" s="6">
        <v>-71933756.010000005</v>
      </c>
      <c r="P88" s="6"/>
    </row>
    <row r="89" spans="1:16" hidden="1" outlineLevel="1" x14ac:dyDescent="0.25">
      <c r="A89" s="4" t="s">
        <v>387</v>
      </c>
      <c r="B89" s="4" t="s">
        <v>383</v>
      </c>
      <c r="C89" s="4" t="s">
        <v>808</v>
      </c>
      <c r="D89" s="4">
        <v>94</v>
      </c>
      <c r="E89" s="5" t="s">
        <v>736</v>
      </c>
      <c r="F89" s="4" t="s">
        <v>64</v>
      </c>
      <c r="G89" s="4" t="s">
        <v>18</v>
      </c>
      <c r="H89" s="4" t="s">
        <v>65</v>
      </c>
      <c r="I89" s="4" t="s">
        <v>383</v>
      </c>
      <c r="J89" s="4" t="s">
        <v>383</v>
      </c>
      <c r="K89" s="4" t="s">
        <v>806</v>
      </c>
      <c r="L89" s="6"/>
      <c r="M89" s="6">
        <v>0</v>
      </c>
      <c r="N89" s="6">
        <v>186325.5</v>
      </c>
      <c r="O89" s="6">
        <v>-72120081.510000005</v>
      </c>
      <c r="P89" s="6"/>
    </row>
    <row r="90" spans="1:16" hidden="1" outlineLevel="1" x14ac:dyDescent="0.25">
      <c r="A90" s="4" t="s">
        <v>387</v>
      </c>
      <c r="B90" s="4" t="s">
        <v>383</v>
      </c>
      <c r="C90" s="4" t="s">
        <v>808</v>
      </c>
      <c r="D90" s="4">
        <v>96</v>
      </c>
      <c r="E90" s="5" t="s">
        <v>736</v>
      </c>
      <c r="F90" s="4" t="s">
        <v>253</v>
      </c>
      <c r="G90" s="4" t="s">
        <v>18</v>
      </c>
      <c r="H90" s="4" t="s">
        <v>254</v>
      </c>
      <c r="I90" s="4" t="s">
        <v>383</v>
      </c>
      <c r="J90" s="4" t="s">
        <v>383</v>
      </c>
      <c r="K90" s="4" t="s">
        <v>806</v>
      </c>
      <c r="L90" s="6"/>
      <c r="M90" s="6">
        <v>0</v>
      </c>
      <c r="N90" s="6">
        <v>259653.6</v>
      </c>
      <c r="O90" s="6">
        <v>-72379735.109999999</v>
      </c>
      <c r="P90" s="6"/>
    </row>
    <row r="91" spans="1:16" hidden="1" outlineLevel="1" x14ac:dyDescent="0.25">
      <c r="A91" s="4" t="s">
        <v>387</v>
      </c>
      <c r="B91" s="4" t="s">
        <v>383</v>
      </c>
      <c r="C91" s="4" t="s">
        <v>808</v>
      </c>
      <c r="D91" s="4">
        <v>98</v>
      </c>
      <c r="E91" s="5" t="s">
        <v>736</v>
      </c>
      <c r="F91" s="4" t="s">
        <v>50</v>
      </c>
      <c r="G91" s="4" t="s">
        <v>18</v>
      </c>
      <c r="H91" s="4" t="s">
        <v>51</v>
      </c>
      <c r="I91" s="4" t="s">
        <v>383</v>
      </c>
      <c r="J91" s="4" t="s">
        <v>383</v>
      </c>
      <c r="K91" s="4" t="s">
        <v>806</v>
      </c>
      <c r="L91" s="6"/>
      <c r="M91" s="6">
        <v>0</v>
      </c>
      <c r="N91" s="6">
        <v>1081890</v>
      </c>
      <c r="O91" s="6">
        <v>-73461625.109999999</v>
      </c>
      <c r="P91" s="6"/>
    </row>
    <row r="92" spans="1:16" hidden="1" outlineLevel="1" x14ac:dyDescent="0.25">
      <c r="A92" s="4" t="s">
        <v>387</v>
      </c>
      <c r="B92" s="4" t="s">
        <v>383</v>
      </c>
      <c r="C92" s="4" t="s">
        <v>808</v>
      </c>
      <c r="D92" s="4">
        <v>102</v>
      </c>
      <c r="E92" s="5" t="s">
        <v>736</v>
      </c>
      <c r="F92" s="4" t="s">
        <v>697</v>
      </c>
      <c r="G92" s="4" t="s">
        <v>18</v>
      </c>
      <c r="H92" s="4" t="s">
        <v>696</v>
      </c>
      <c r="I92" s="4" t="s">
        <v>383</v>
      </c>
      <c r="J92" s="4" t="s">
        <v>383</v>
      </c>
      <c r="K92" s="4" t="s">
        <v>806</v>
      </c>
      <c r="L92" s="6"/>
      <c r="M92" s="6">
        <v>0</v>
      </c>
      <c r="N92" s="6">
        <v>32050</v>
      </c>
      <c r="O92" s="6">
        <v>-73493675.109999999</v>
      </c>
      <c r="P92" s="6"/>
    </row>
    <row r="93" spans="1:16" hidden="1" outlineLevel="1" x14ac:dyDescent="0.25">
      <c r="A93" s="4" t="s">
        <v>387</v>
      </c>
      <c r="B93" s="4" t="s">
        <v>383</v>
      </c>
      <c r="C93" s="4" t="s">
        <v>808</v>
      </c>
      <c r="D93" s="4">
        <v>104</v>
      </c>
      <c r="E93" s="5" t="s">
        <v>736</v>
      </c>
      <c r="F93" s="4" t="s">
        <v>59</v>
      </c>
      <c r="G93" s="4" t="s">
        <v>18</v>
      </c>
      <c r="H93" s="4" t="s">
        <v>60</v>
      </c>
      <c r="I93" s="4" t="s">
        <v>383</v>
      </c>
      <c r="J93" s="4" t="s">
        <v>383</v>
      </c>
      <c r="K93" s="4" t="s">
        <v>806</v>
      </c>
      <c r="L93" s="6"/>
      <c r="M93" s="6">
        <v>0</v>
      </c>
      <c r="N93" s="6">
        <v>86110</v>
      </c>
      <c r="O93" s="6">
        <v>-73579785.109999999</v>
      </c>
      <c r="P93" s="6"/>
    </row>
    <row r="94" spans="1:16" hidden="1" outlineLevel="1" x14ac:dyDescent="0.25">
      <c r="A94" s="4" t="s">
        <v>387</v>
      </c>
      <c r="B94" s="4" t="s">
        <v>383</v>
      </c>
      <c r="C94" s="4" t="s">
        <v>808</v>
      </c>
      <c r="D94" s="4">
        <v>106</v>
      </c>
      <c r="E94" s="5" t="s">
        <v>736</v>
      </c>
      <c r="F94" s="4" t="s">
        <v>64</v>
      </c>
      <c r="G94" s="4" t="s">
        <v>18</v>
      </c>
      <c r="H94" s="4" t="s">
        <v>65</v>
      </c>
      <c r="I94" s="4" t="s">
        <v>383</v>
      </c>
      <c r="J94" s="4" t="s">
        <v>383</v>
      </c>
      <c r="K94" s="4" t="s">
        <v>806</v>
      </c>
      <c r="L94" s="6"/>
      <c r="M94" s="6">
        <v>0</v>
      </c>
      <c r="N94" s="6">
        <v>78330.2</v>
      </c>
      <c r="O94" s="6">
        <v>-73658115.310000002</v>
      </c>
      <c r="P94" s="6"/>
    </row>
    <row r="95" spans="1:16" hidden="1" outlineLevel="1" x14ac:dyDescent="0.25">
      <c r="A95" s="4" t="s">
        <v>387</v>
      </c>
      <c r="B95" s="4" t="s">
        <v>383</v>
      </c>
      <c r="C95" s="4" t="s">
        <v>808</v>
      </c>
      <c r="D95" s="4">
        <v>108</v>
      </c>
      <c r="E95" s="5" t="s">
        <v>736</v>
      </c>
      <c r="F95" s="4" t="s">
        <v>389</v>
      </c>
      <c r="G95" s="4" t="s">
        <v>18</v>
      </c>
      <c r="H95" s="4" t="s">
        <v>388</v>
      </c>
      <c r="I95" s="4" t="s">
        <v>383</v>
      </c>
      <c r="J95" s="4" t="s">
        <v>383</v>
      </c>
      <c r="K95" s="4" t="s">
        <v>806</v>
      </c>
      <c r="L95" s="6"/>
      <c r="M95" s="6">
        <v>0</v>
      </c>
      <c r="N95" s="6">
        <v>105166.92</v>
      </c>
      <c r="O95" s="6">
        <v>-73763282.230000004</v>
      </c>
      <c r="P95" s="6"/>
    </row>
    <row r="96" spans="1:16" hidden="1" outlineLevel="1" x14ac:dyDescent="0.25">
      <c r="A96" s="4" t="s">
        <v>387</v>
      </c>
      <c r="B96" s="4" t="s">
        <v>383</v>
      </c>
      <c r="C96" s="4" t="s">
        <v>807</v>
      </c>
      <c r="D96" s="4">
        <v>8</v>
      </c>
      <c r="E96" s="5" t="s">
        <v>730</v>
      </c>
      <c r="F96" s="4" t="s">
        <v>404</v>
      </c>
      <c r="G96" s="4" t="s">
        <v>18</v>
      </c>
      <c r="H96" s="4" t="s">
        <v>403</v>
      </c>
      <c r="I96" s="4" t="s">
        <v>383</v>
      </c>
      <c r="J96" s="4" t="s">
        <v>383</v>
      </c>
      <c r="K96" s="4" t="s">
        <v>806</v>
      </c>
      <c r="L96" s="6"/>
      <c r="M96" s="6">
        <v>0</v>
      </c>
      <c r="N96" s="6">
        <v>2011.24</v>
      </c>
      <c r="O96" s="6">
        <v>-73765293.469999999</v>
      </c>
      <c r="P96" s="6"/>
    </row>
    <row r="97" spans="1:16" hidden="1" outlineLevel="1" x14ac:dyDescent="0.25">
      <c r="A97" s="4" t="s">
        <v>387</v>
      </c>
      <c r="B97" s="4" t="s">
        <v>383</v>
      </c>
      <c r="C97" s="4" t="s">
        <v>807</v>
      </c>
      <c r="D97" s="4">
        <v>10</v>
      </c>
      <c r="E97" s="5" t="s">
        <v>730</v>
      </c>
      <c r="F97" s="4" t="s">
        <v>394</v>
      </c>
      <c r="G97" s="4" t="s">
        <v>18</v>
      </c>
      <c r="H97" s="4" t="s">
        <v>393</v>
      </c>
      <c r="I97" s="4" t="s">
        <v>383</v>
      </c>
      <c r="J97" s="4" t="s">
        <v>383</v>
      </c>
      <c r="K97" s="4" t="s">
        <v>806</v>
      </c>
      <c r="L97" s="6"/>
      <c r="M97" s="6">
        <v>0</v>
      </c>
      <c r="N97" s="6">
        <v>15552.5</v>
      </c>
      <c r="O97" s="6">
        <v>-73780845.969999999</v>
      </c>
      <c r="P97" s="6"/>
    </row>
    <row r="98" spans="1:16" hidden="1" outlineLevel="1" x14ac:dyDescent="0.25">
      <c r="A98" s="4" t="s">
        <v>387</v>
      </c>
      <c r="B98" s="4" t="s">
        <v>383</v>
      </c>
      <c r="C98" s="4" t="s">
        <v>807</v>
      </c>
      <c r="D98" s="4">
        <v>12</v>
      </c>
      <c r="E98" s="5" t="s">
        <v>730</v>
      </c>
      <c r="F98" s="4" t="s">
        <v>396</v>
      </c>
      <c r="G98" s="4" t="s">
        <v>18</v>
      </c>
      <c r="H98" s="4" t="s">
        <v>395</v>
      </c>
      <c r="I98" s="4" t="s">
        <v>383</v>
      </c>
      <c r="J98" s="4" t="s">
        <v>383</v>
      </c>
      <c r="K98" s="4" t="s">
        <v>806</v>
      </c>
      <c r="L98" s="6"/>
      <c r="M98" s="6">
        <v>0</v>
      </c>
      <c r="N98" s="6">
        <v>167655.95000000001</v>
      </c>
      <c r="O98" s="6">
        <v>-73948501.920000002</v>
      </c>
      <c r="P98" s="6"/>
    </row>
    <row r="99" spans="1:16" hidden="1" outlineLevel="1" x14ac:dyDescent="0.25">
      <c r="A99" s="4" t="s">
        <v>387</v>
      </c>
      <c r="B99" s="4" t="s">
        <v>383</v>
      </c>
      <c r="C99" s="4" t="s">
        <v>807</v>
      </c>
      <c r="D99" s="4">
        <v>14</v>
      </c>
      <c r="E99" s="5" t="s">
        <v>730</v>
      </c>
      <c r="F99" s="4" t="s">
        <v>396</v>
      </c>
      <c r="G99" s="4" t="s">
        <v>18</v>
      </c>
      <c r="H99" s="4" t="s">
        <v>395</v>
      </c>
      <c r="I99" s="4" t="s">
        <v>383</v>
      </c>
      <c r="J99" s="4" t="s">
        <v>383</v>
      </c>
      <c r="K99" s="4" t="s">
        <v>806</v>
      </c>
      <c r="L99" s="6"/>
      <c r="M99" s="6">
        <v>0</v>
      </c>
      <c r="N99" s="6">
        <v>167655.95000000001</v>
      </c>
      <c r="O99" s="6">
        <v>-74116157.870000005</v>
      </c>
      <c r="P99" s="6"/>
    </row>
    <row r="100" spans="1:16" collapsed="1" x14ac:dyDescent="0.25">
      <c r="A100" s="2" t="s">
        <v>382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>
        <v>-302370.55</v>
      </c>
      <c r="M100" s="3">
        <v>0</v>
      </c>
      <c r="N100" s="3">
        <v>1269341</v>
      </c>
      <c r="O100" s="2"/>
      <c r="P100" s="3">
        <v>-1571711.55</v>
      </c>
    </row>
    <row r="101" spans="1:16" hidden="1" outlineLevel="1" x14ac:dyDescent="0.25">
      <c r="A101" s="4" t="s">
        <v>371</v>
      </c>
      <c r="B101" s="4" t="s">
        <v>370</v>
      </c>
      <c r="C101" s="4" t="s">
        <v>805</v>
      </c>
      <c r="D101" s="4">
        <v>3</v>
      </c>
      <c r="E101" s="5" t="s">
        <v>777</v>
      </c>
      <c r="F101" s="4" t="s">
        <v>368</v>
      </c>
      <c r="G101" s="4" t="s">
        <v>18</v>
      </c>
      <c r="H101" s="4" t="s">
        <v>367</v>
      </c>
      <c r="I101" s="4" t="s">
        <v>370</v>
      </c>
      <c r="J101" s="4"/>
      <c r="K101" s="4" t="s">
        <v>278</v>
      </c>
      <c r="L101" s="6"/>
      <c r="M101" s="6">
        <v>0</v>
      </c>
      <c r="N101" s="6">
        <v>27157</v>
      </c>
      <c r="O101" s="6">
        <v>-329527.55</v>
      </c>
      <c r="P101" s="6"/>
    </row>
    <row r="102" spans="1:16" hidden="1" outlineLevel="1" x14ac:dyDescent="0.25">
      <c r="A102" s="4" t="s">
        <v>371</v>
      </c>
      <c r="B102" s="4" t="s">
        <v>370</v>
      </c>
      <c r="C102" s="4" t="s">
        <v>805</v>
      </c>
      <c r="D102" s="4">
        <v>4</v>
      </c>
      <c r="E102" s="5" t="s">
        <v>777</v>
      </c>
      <c r="F102" s="4" t="s">
        <v>368</v>
      </c>
      <c r="G102" s="4" t="s">
        <v>18</v>
      </c>
      <c r="H102" s="4" t="s">
        <v>367</v>
      </c>
      <c r="I102" s="4" t="s">
        <v>370</v>
      </c>
      <c r="J102" s="4"/>
      <c r="K102" s="4" t="s">
        <v>278</v>
      </c>
      <c r="L102" s="6"/>
      <c r="M102" s="6">
        <v>0</v>
      </c>
      <c r="N102" s="6">
        <v>14036</v>
      </c>
      <c r="O102" s="6">
        <v>-343563.55</v>
      </c>
      <c r="P102" s="6"/>
    </row>
    <row r="103" spans="1:16" hidden="1" outlineLevel="1" x14ac:dyDescent="0.25">
      <c r="A103" s="4" t="s">
        <v>371</v>
      </c>
      <c r="B103" s="4" t="s">
        <v>370</v>
      </c>
      <c r="C103" s="4" t="s">
        <v>804</v>
      </c>
      <c r="D103" s="4">
        <v>6</v>
      </c>
      <c r="E103" s="5" t="s">
        <v>753</v>
      </c>
      <c r="F103" s="4" t="s">
        <v>379</v>
      </c>
      <c r="G103" s="4" t="s">
        <v>18</v>
      </c>
      <c r="H103" s="4" t="s">
        <v>378</v>
      </c>
      <c r="I103" s="4"/>
      <c r="J103" s="4" t="s">
        <v>374</v>
      </c>
      <c r="K103" s="4" t="s">
        <v>803</v>
      </c>
      <c r="L103" s="6"/>
      <c r="M103" s="6">
        <v>0</v>
      </c>
      <c r="N103" s="6">
        <v>1182404</v>
      </c>
      <c r="O103" s="6">
        <v>-1525967.55</v>
      </c>
      <c r="P103" s="6"/>
    </row>
    <row r="104" spans="1:16" hidden="1" outlineLevel="1" x14ac:dyDescent="0.25">
      <c r="A104" s="4" t="s">
        <v>371</v>
      </c>
      <c r="B104" s="4" t="s">
        <v>370</v>
      </c>
      <c r="C104" s="4" t="s">
        <v>802</v>
      </c>
      <c r="D104" s="4">
        <v>3</v>
      </c>
      <c r="E104" s="5" t="s">
        <v>801</v>
      </c>
      <c r="F104" s="4" t="s">
        <v>368</v>
      </c>
      <c r="G104" s="4" t="s">
        <v>18</v>
      </c>
      <c r="H104" s="4" t="s">
        <v>367</v>
      </c>
      <c r="I104" s="4" t="s">
        <v>370</v>
      </c>
      <c r="J104" s="4"/>
      <c r="K104" s="4" t="s">
        <v>278</v>
      </c>
      <c r="L104" s="6"/>
      <c r="M104" s="6">
        <v>0</v>
      </c>
      <c r="N104" s="6">
        <v>29861</v>
      </c>
      <c r="O104" s="6">
        <v>-1555828.55</v>
      </c>
      <c r="P104" s="6"/>
    </row>
    <row r="105" spans="1:16" hidden="1" outlineLevel="1" x14ac:dyDescent="0.25">
      <c r="A105" s="4" t="s">
        <v>371</v>
      </c>
      <c r="B105" s="4" t="s">
        <v>370</v>
      </c>
      <c r="C105" s="4" t="s">
        <v>802</v>
      </c>
      <c r="D105" s="4">
        <v>4</v>
      </c>
      <c r="E105" s="5" t="s">
        <v>801</v>
      </c>
      <c r="F105" s="4" t="s">
        <v>368</v>
      </c>
      <c r="G105" s="4" t="s">
        <v>18</v>
      </c>
      <c r="H105" s="4" t="s">
        <v>367</v>
      </c>
      <c r="I105" s="4" t="s">
        <v>370</v>
      </c>
      <c r="J105" s="4"/>
      <c r="K105" s="4" t="s">
        <v>278</v>
      </c>
      <c r="L105" s="6"/>
      <c r="M105" s="6">
        <v>0</v>
      </c>
      <c r="N105" s="6">
        <v>15883</v>
      </c>
      <c r="O105" s="6">
        <v>-1571711.55</v>
      </c>
      <c r="P105" s="6"/>
    </row>
    <row r="106" spans="1:16" collapsed="1" x14ac:dyDescent="0.25">
      <c r="A106" s="2" t="s">
        <v>365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>
        <v>-36250</v>
      </c>
      <c r="M106" s="3">
        <v>0</v>
      </c>
      <c r="N106" s="3">
        <v>0</v>
      </c>
      <c r="O106" s="2"/>
      <c r="P106" s="3">
        <v>-36250</v>
      </c>
    </row>
    <row r="107" spans="1:16" hidden="1" outlineLevel="1" x14ac:dyDescent="0.25">
      <c r="A107" s="4" t="s">
        <v>364</v>
      </c>
      <c r="B107" s="4" t="s">
        <v>363</v>
      </c>
      <c r="C107" s="4"/>
      <c r="D107" s="4"/>
      <c r="E107" s="5"/>
      <c r="F107" s="4"/>
      <c r="G107" s="4" t="s">
        <v>18</v>
      </c>
      <c r="H107" s="4"/>
      <c r="I107" s="4"/>
      <c r="J107" s="4"/>
      <c r="K107" s="4" t="s">
        <v>278</v>
      </c>
      <c r="L107" s="6"/>
      <c r="M107" s="6">
        <v>0</v>
      </c>
      <c r="N107" s="6">
        <v>0</v>
      </c>
      <c r="O107" s="6">
        <v>-36250</v>
      </c>
      <c r="P107" s="6"/>
    </row>
    <row r="108" spans="1:16" collapsed="1" x14ac:dyDescent="0.25">
      <c r="A108" s="2" t="s">
        <v>800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>
        <v>0</v>
      </c>
      <c r="M108" s="3">
        <v>0</v>
      </c>
      <c r="N108" s="3">
        <v>142061.94</v>
      </c>
      <c r="O108" s="2"/>
      <c r="P108" s="3">
        <v>-142061.94</v>
      </c>
    </row>
    <row r="109" spans="1:16" hidden="1" outlineLevel="1" x14ac:dyDescent="0.25">
      <c r="A109" s="4" t="s">
        <v>799</v>
      </c>
      <c r="B109" s="4" t="s">
        <v>798</v>
      </c>
      <c r="C109" s="4" t="s">
        <v>760</v>
      </c>
      <c r="D109" s="4">
        <v>5</v>
      </c>
      <c r="E109" s="5" t="s">
        <v>759</v>
      </c>
      <c r="F109" s="4" t="s">
        <v>151</v>
      </c>
      <c r="G109" s="4" t="s">
        <v>18</v>
      </c>
      <c r="H109" s="4" t="s">
        <v>152</v>
      </c>
      <c r="I109" s="4" t="s">
        <v>798</v>
      </c>
      <c r="J109" s="4"/>
      <c r="K109" s="4" t="s">
        <v>278</v>
      </c>
      <c r="L109" s="6"/>
      <c r="M109" s="6">
        <v>0</v>
      </c>
      <c r="N109" s="6">
        <v>142061.94</v>
      </c>
      <c r="O109" s="6">
        <v>-142061.94</v>
      </c>
      <c r="P109" s="6"/>
    </row>
    <row r="110" spans="1:16" collapsed="1" x14ac:dyDescent="0.25">
      <c r="A110" s="2" t="s">
        <v>358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>
        <v>-505.62</v>
      </c>
      <c r="M110" s="3">
        <v>0</v>
      </c>
      <c r="N110" s="3">
        <v>187.08999999999997</v>
      </c>
      <c r="O110" s="82"/>
      <c r="P110" s="3">
        <v>-692.71</v>
      </c>
    </row>
    <row r="111" spans="1:16" hidden="1" outlineLevel="1" x14ac:dyDescent="0.25">
      <c r="A111" s="4" t="s">
        <v>288</v>
      </c>
      <c r="B111" s="4" t="s">
        <v>284</v>
      </c>
      <c r="C111" s="4" t="s">
        <v>797</v>
      </c>
      <c r="D111" s="4">
        <v>2</v>
      </c>
      <c r="E111" s="5" t="s">
        <v>536</v>
      </c>
      <c r="F111" s="4" t="s">
        <v>321</v>
      </c>
      <c r="G111" s="4" t="s">
        <v>18</v>
      </c>
      <c r="H111" s="4" t="s">
        <v>320</v>
      </c>
      <c r="I111" s="4" t="s">
        <v>284</v>
      </c>
      <c r="J111" s="4"/>
      <c r="K111" s="4" t="s">
        <v>278</v>
      </c>
      <c r="L111" s="6"/>
      <c r="M111" s="6">
        <v>0</v>
      </c>
      <c r="N111" s="6">
        <v>0.15</v>
      </c>
      <c r="O111" s="6">
        <v>-505.77</v>
      </c>
      <c r="P111" s="6"/>
    </row>
    <row r="112" spans="1:16" hidden="1" outlineLevel="1" x14ac:dyDescent="0.25">
      <c r="A112" s="4" t="s">
        <v>288</v>
      </c>
      <c r="B112" s="4" t="s">
        <v>284</v>
      </c>
      <c r="C112" s="4" t="s">
        <v>796</v>
      </c>
      <c r="D112" s="4">
        <v>2</v>
      </c>
      <c r="E112" s="5" t="s">
        <v>536</v>
      </c>
      <c r="F112" s="4" t="s">
        <v>795</v>
      </c>
      <c r="G112" s="4" t="s">
        <v>18</v>
      </c>
      <c r="H112" s="4" t="s">
        <v>794</v>
      </c>
      <c r="I112" s="4" t="s">
        <v>284</v>
      </c>
      <c r="J112" s="4"/>
      <c r="K112" s="4" t="s">
        <v>278</v>
      </c>
      <c r="L112" s="6"/>
      <c r="M112" s="6">
        <v>0</v>
      </c>
      <c r="N112" s="6">
        <v>0.45</v>
      </c>
      <c r="O112" s="6">
        <v>-506.22</v>
      </c>
      <c r="P112" s="6"/>
    </row>
    <row r="113" spans="1:16" hidden="1" outlineLevel="1" x14ac:dyDescent="0.25">
      <c r="A113" s="4" t="s">
        <v>288</v>
      </c>
      <c r="B113" s="4" t="s">
        <v>284</v>
      </c>
      <c r="C113" s="4" t="s">
        <v>793</v>
      </c>
      <c r="D113" s="4">
        <v>3</v>
      </c>
      <c r="E113" s="5" t="s">
        <v>536</v>
      </c>
      <c r="F113" s="4" t="s">
        <v>792</v>
      </c>
      <c r="G113" s="4" t="s">
        <v>18</v>
      </c>
      <c r="H113" s="4" t="s">
        <v>791</v>
      </c>
      <c r="I113" s="4" t="s">
        <v>284</v>
      </c>
      <c r="J113" s="4"/>
      <c r="K113" s="4" t="s">
        <v>278</v>
      </c>
      <c r="L113" s="6"/>
      <c r="M113" s="6">
        <v>0</v>
      </c>
      <c r="N113" s="6">
        <v>0.15</v>
      </c>
      <c r="O113" s="6">
        <v>-506.37</v>
      </c>
      <c r="P113" s="6"/>
    </row>
    <row r="114" spans="1:16" hidden="1" outlineLevel="1" x14ac:dyDescent="0.25">
      <c r="A114" s="4" t="s">
        <v>288</v>
      </c>
      <c r="B114" s="4" t="s">
        <v>284</v>
      </c>
      <c r="C114" s="4" t="s">
        <v>790</v>
      </c>
      <c r="D114" s="4">
        <v>2</v>
      </c>
      <c r="E114" s="5" t="s">
        <v>789</v>
      </c>
      <c r="F114" s="4" t="s">
        <v>788</v>
      </c>
      <c r="G114" s="4" t="s">
        <v>18</v>
      </c>
      <c r="H114" s="4" t="s">
        <v>787</v>
      </c>
      <c r="I114" s="4" t="s">
        <v>284</v>
      </c>
      <c r="J114" s="4"/>
      <c r="K114" s="4" t="s">
        <v>278</v>
      </c>
      <c r="L114" s="6"/>
      <c r="M114" s="6">
        <v>0</v>
      </c>
      <c r="N114" s="6">
        <v>1.53</v>
      </c>
      <c r="O114" s="6">
        <v>-507.9</v>
      </c>
      <c r="P114" s="6"/>
    </row>
    <row r="115" spans="1:16" hidden="1" outlineLevel="1" x14ac:dyDescent="0.25">
      <c r="A115" s="4" t="s">
        <v>288</v>
      </c>
      <c r="B115" s="4" t="s">
        <v>284</v>
      </c>
      <c r="C115" s="4" t="s">
        <v>786</v>
      </c>
      <c r="D115" s="4">
        <v>2</v>
      </c>
      <c r="E115" s="5" t="s">
        <v>783</v>
      </c>
      <c r="F115" s="4" t="s">
        <v>161</v>
      </c>
      <c r="G115" s="4" t="s">
        <v>18</v>
      </c>
      <c r="H115" s="4" t="s">
        <v>162</v>
      </c>
      <c r="I115" s="4" t="s">
        <v>284</v>
      </c>
      <c r="J115" s="4"/>
      <c r="K115" s="4" t="s">
        <v>278</v>
      </c>
      <c r="L115" s="6"/>
      <c r="M115" s="6">
        <v>0</v>
      </c>
      <c r="N115" s="6">
        <v>0.2</v>
      </c>
      <c r="O115" s="6">
        <v>-508.1</v>
      </c>
      <c r="P115" s="6"/>
    </row>
    <row r="116" spans="1:16" hidden="1" outlineLevel="1" x14ac:dyDescent="0.25">
      <c r="A116" s="4" t="s">
        <v>288</v>
      </c>
      <c r="B116" s="4" t="s">
        <v>284</v>
      </c>
      <c r="C116" s="4" t="s">
        <v>785</v>
      </c>
      <c r="D116" s="4">
        <v>3</v>
      </c>
      <c r="E116" s="5" t="s">
        <v>783</v>
      </c>
      <c r="F116" s="4" t="s">
        <v>121</v>
      </c>
      <c r="G116" s="4" t="s">
        <v>18</v>
      </c>
      <c r="H116" s="4" t="s">
        <v>122</v>
      </c>
      <c r="I116" s="4" t="s">
        <v>284</v>
      </c>
      <c r="J116" s="4"/>
      <c r="K116" s="4" t="s">
        <v>278</v>
      </c>
      <c r="L116" s="6"/>
      <c r="M116" s="6">
        <v>0</v>
      </c>
      <c r="N116" s="6">
        <v>0.4</v>
      </c>
      <c r="O116" s="6">
        <v>-508.5</v>
      </c>
      <c r="P116" s="6"/>
    </row>
    <row r="117" spans="1:16" hidden="1" outlineLevel="1" x14ac:dyDescent="0.25">
      <c r="A117" s="4" t="s">
        <v>288</v>
      </c>
      <c r="B117" s="4" t="s">
        <v>284</v>
      </c>
      <c r="C117" s="4" t="s">
        <v>784</v>
      </c>
      <c r="D117" s="4">
        <v>4</v>
      </c>
      <c r="E117" s="5" t="s">
        <v>783</v>
      </c>
      <c r="F117" s="4" t="s">
        <v>100</v>
      </c>
      <c r="G117" s="4" t="s">
        <v>18</v>
      </c>
      <c r="H117" s="4" t="s">
        <v>668</v>
      </c>
      <c r="I117" s="4" t="s">
        <v>284</v>
      </c>
      <c r="J117" s="4"/>
      <c r="K117" s="4" t="s">
        <v>278</v>
      </c>
      <c r="L117" s="6"/>
      <c r="M117" s="6">
        <v>0</v>
      </c>
      <c r="N117" s="6">
        <v>0.45</v>
      </c>
      <c r="O117" s="6">
        <v>-508.95</v>
      </c>
      <c r="P117" s="6"/>
    </row>
    <row r="118" spans="1:16" hidden="1" outlineLevel="1" x14ac:dyDescent="0.25">
      <c r="A118" s="4" t="s">
        <v>288</v>
      </c>
      <c r="B118" s="4" t="s">
        <v>284</v>
      </c>
      <c r="C118" s="4" t="s">
        <v>782</v>
      </c>
      <c r="D118" s="4">
        <v>2</v>
      </c>
      <c r="E118" s="5" t="s">
        <v>781</v>
      </c>
      <c r="F118" s="4" t="s">
        <v>105</v>
      </c>
      <c r="G118" s="4" t="s">
        <v>18</v>
      </c>
      <c r="H118" s="4" t="s">
        <v>106</v>
      </c>
      <c r="I118" s="4" t="s">
        <v>284</v>
      </c>
      <c r="J118" s="4"/>
      <c r="K118" s="4" t="s">
        <v>278</v>
      </c>
      <c r="L118" s="6"/>
      <c r="M118" s="6">
        <v>0</v>
      </c>
      <c r="N118" s="6">
        <v>0.89</v>
      </c>
      <c r="O118" s="6">
        <v>-509.84</v>
      </c>
      <c r="P118" s="6"/>
    </row>
    <row r="119" spans="1:16" hidden="1" outlineLevel="1" x14ac:dyDescent="0.25">
      <c r="A119" s="4" t="s">
        <v>288</v>
      </c>
      <c r="B119" s="4" t="s">
        <v>284</v>
      </c>
      <c r="C119" s="4" t="s">
        <v>780</v>
      </c>
      <c r="D119" s="4">
        <v>2</v>
      </c>
      <c r="E119" s="5" t="s">
        <v>777</v>
      </c>
      <c r="F119" s="4" t="s">
        <v>379</v>
      </c>
      <c r="G119" s="4" t="s">
        <v>18</v>
      </c>
      <c r="H119" s="4" t="s">
        <v>378</v>
      </c>
      <c r="I119" s="4" t="s">
        <v>284</v>
      </c>
      <c r="J119" s="4"/>
      <c r="K119" s="4" t="s">
        <v>278</v>
      </c>
      <c r="L119" s="6"/>
      <c r="M119" s="6">
        <v>0</v>
      </c>
      <c r="N119" s="6">
        <v>0.34</v>
      </c>
      <c r="O119" s="6">
        <v>-510.18</v>
      </c>
      <c r="P119" s="6"/>
    </row>
    <row r="120" spans="1:16" hidden="1" outlineLevel="1" x14ac:dyDescent="0.25">
      <c r="A120" s="4" t="s">
        <v>288</v>
      </c>
      <c r="B120" s="4" t="s">
        <v>284</v>
      </c>
      <c r="C120" s="4" t="s">
        <v>779</v>
      </c>
      <c r="D120" s="4">
        <v>2</v>
      </c>
      <c r="E120" s="5" t="s">
        <v>777</v>
      </c>
      <c r="F120" s="4" t="s">
        <v>342</v>
      </c>
      <c r="G120" s="4" t="s">
        <v>18</v>
      </c>
      <c r="H120" s="4" t="s">
        <v>341</v>
      </c>
      <c r="I120" s="4" t="s">
        <v>284</v>
      </c>
      <c r="J120" s="4"/>
      <c r="K120" s="4" t="s">
        <v>278</v>
      </c>
      <c r="L120" s="6"/>
      <c r="M120" s="6">
        <v>0</v>
      </c>
      <c r="N120" s="6">
        <v>0.37</v>
      </c>
      <c r="O120" s="6">
        <v>-510.55</v>
      </c>
      <c r="P120" s="6"/>
    </row>
    <row r="121" spans="1:16" hidden="1" outlineLevel="1" x14ac:dyDescent="0.25">
      <c r="A121" s="4" t="s">
        <v>288</v>
      </c>
      <c r="B121" s="4" t="s">
        <v>284</v>
      </c>
      <c r="C121" s="4" t="s">
        <v>778</v>
      </c>
      <c r="D121" s="4">
        <v>4</v>
      </c>
      <c r="E121" s="5" t="s">
        <v>777</v>
      </c>
      <c r="F121" s="4" t="s">
        <v>300</v>
      </c>
      <c r="G121" s="4" t="s">
        <v>18</v>
      </c>
      <c r="H121" s="4" t="s">
        <v>299</v>
      </c>
      <c r="I121" s="4" t="s">
        <v>284</v>
      </c>
      <c r="J121" s="4"/>
      <c r="K121" s="4" t="s">
        <v>278</v>
      </c>
      <c r="L121" s="6"/>
      <c r="M121" s="6">
        <v>0</v>
      </c>
      <c r="N121" s="6">
        <v>0.76</v>
      </c>
      <c r="O121" s="6">
        <v>-511.31</v>
      </c>
      <c r="P121" s="6"/>
    </row>
    <row r="122" spans="1:16" hidden="1" outlineLevel="1" x14ac:dyDescent="0.25">
      <c r="A122" s="4" t="s">
        <v>288</v>
      </c>
      <c r="B122" s="4" t="s">
        <v>284</v>
      </c>
      <c r="C122" s="4" t="s">
        <v>776</v>
      </c>
      <c r="D122" s="4">
        <v>2</v>
      </c>
      <c r="E122" s="5" t="s">
        <v>774</v>
      </c>
      <c r="F122" s="4" t="s">
        <v>606</v>
      </c>
      <c r="G122" s="4" t="s">
        <v>18</v>
      </c>
      <c r="H122" s="4" t="s">
        <v>605</v>
      </c>
      <c r="I122" s="4" t="s">
        <v>284</v>
      </c>
      <c r="J122" s="4"/>
      <c r="K122" s="4" t="s">
        <v>278</v>
      </c>
      <c r="L122" s="6"/>
      <c r="M122" s="6">
        <v>0</v>
      </c>
      <c r="N122" s="6">
        <v>0.36</v>
      </c>
      <c r="O122" s="6">
        <v>-511.67</v>
      </c>
      <c r="P122" s="6"/>
    </row>
    <row r="123" spans="1:16" hidden="1" outlineLevel="1" x14ac:dyDescent="0.25">
      <c r="A123" s="4" t="s">
        <v>288</v>
      </c>
      <c r="B123" s="4" t="s">
        <v>284</v>
      </c>
      <c r="C123" s="4" t="s">
        <v>775</v>
      </c>
      <c r="D123" s="4">
        <v>2</v>
      </c>
      <c r="E123" s="5" t="s">
        <v>774</v>
      </c>
      <c r="F123" s="4" t="s">
        <v>314</v>
      </c>
      <c r="G123" s="4" t="s">
        <v>18</v>
      </c>
      <c r="H123" s="4" t="s">
        <v>313</v>
      </c>
      <c r="I123" s="4" t="s">
        <v>284</v>
      </c>
      <c r="J123" s="4"/>
      <c r="K123" s="4" t="s">
        <v>278</v>
      </c>
      <c r="L123" s="6"/>
      <c r="M123" s="6">
        <v>0</v>
      </c>
      <c r="N123" s="6">
        <v>0.77</v>
      </c>
      <c r="O123" s="6">
        <v>-512.44000000000005</v>
      </c>
      <c r="P123" s="6"/>
    </row>
    <row r="124" spans="1:16" hidden="1" outlineLevel="1" x14ac:dyDescent="0.25">
      <c r="A124" s="4" t="s">
        <v>288</v>
      </c>
      <c r="B124" s="4" t="s">
        <v>284</v>
      </c>
      <c r="C124" s="4" t="s">
        <v>773</v>
      </c>
      <c r="D124" s="4">
        <v>2</v>
      </c>
      <c r="E124" s="5" t="s">
        <v>767</v>
      </c>
      <c r="F124" s="4" t="s">
        <v>772</v>
      </c>
      <c r="G124" s="4" t="s">
        <v>18</v>
      </c>
      <c r="H124" s="4" t="s">
        <v>771</v>
      </c>
      <c r="I124" s="4" t="s">
        <v>284</v>
      </c>
      <c r="J124" s="4"/>
      <c r="K124" s="4" t="s">
        <v>278</v>
      </c>
      <c r="L124" s="6"/>
      <c r="M124" s="6">
        <v>0</v>
      </c>
      <c r="N124" s="6">
        <v>0.7</v>
      </c>
      <c r="O124" s="6">
        <v>-513.14</v>
      </c>
      <c r="P124" s="6"/>
    </row>
    <row r="125" spans="1:16" hidden="1" outlineLevel="1" x14ac:dyDescent="0.25">
      <c r="A125" s="4" t="s">
        <v>288</v>
      </c>
      <c r="B125" s="4" t="s">
        <v>284</v>
      </c>
      <c r="C125" s="4" t="s">
        <v>770</v>
      </c>
      <c r="D125" s="4">
        <v>2</v>
      </c>
      <c r="E125" s="5" t="s">
        <v>767</v>
      </c>
      <c r="F125" s="4" t="s">
        <v>304</v>
      </c>
      <c r="G125" s="4" t="s">
        <v>18</v>
      </c>
      <c r="H125" s="4" t="s">
        <v>303</v>
      </c>
      <c r="I125" s="4" t="s">
        <v>284</v>
      </c>
      <c r="J125" s="4"/>
      <c r="K125" s="4" t="s">
        <v>278</v>
      </c>
      <c r="L125" s="6"/>
      <c r="M125" s="6">
        <v>0</v>
      </c>
      <c r="N125" s="6">
        <v>0.28000000000000003</v>
      </c>
      <c r="O125" s="6">
        <v>-513.41999999999996</v>
      </c>
      <c r="P125" s="6"/>
    </row>
    <row r="126" spans="1:16" hidden="1" outlineLevel="1" x14ac:dyDescent="0.25">
      <c r="A126" s="4" t="s">
        <v>288</v>
      </c>
      <c r="B126" s="4" t="s">
        <v>284</v>
      </c>
      <c r="C126" s="4" t="s">
        <v>769</v>
      </c>
      <c r="D126" s="4">
        <v>3</v>
      </c>
      <c r="E126" s="5" t="s">
        <v>767</v>
      </c>
      <c r="F126" s="4" t="s">
        <v>189</v>
      </c>
      <c r="G126" s="4" t="s">
        <v>18</v>
      </c>
      <c r="H126" s="4" t="s">
        <v>190</v>
      </c>
      <c r="I126" s="4" t="s">
        <v>284</v>
      </c>
      <c r="J126" s="4"/>
      <c r="K126" s="4" t="s">
        <v>278</v>
      </c>
      <c r="L126" s="6"/>
      <c r="M126" s="6">
        <v>0</v>
      </c>
      <c r="N126" s="6">
        <v>0.45</v>
      </c>
      <c r="O126" s="6">
        <v>-513.87</v>
      </c>
      <c r="P126" s="6"/>
    </row>
    <row r="127" spans="1:16" hidden="1" outlineLevel="1" x14ac:dyDescent="0.25">
      <c r="A127" s="4" t="s">
        <v>288</v>
      </c>
      <c r="B127" s="4" t="s">
        <v>284</v>
      </c>
      <c r="C127" s="4" t="s">
        <v>768</v>
      </c>
      <c r="D127" s="4">
        <v>9</v>
      </c>
      <c r="E127" s="5" t="s">
        <v>767</v>
      </c>
      <c r="F127" s="4" t="s">
        <v>94</v>
      </c>
      <c r="G127" s="4" t="s">
        <v>18</v>
      </c>
      <c r="H127" s="4" t="s">
        <v>95</v>
      </c>
      <c r="I127" s="4" t="s">
        <v>284</v>
      </c>
      <c r="J127" s="4"/>
      <c r="K127" s="4" t="s">
        <v>278</v>
      </c>
      <c r="L127" s="6"/>
      <c r="M127" s="6">
        <v>0</v>
      </c>
      <c r="N127" s="6">
        <v>0.31</v>
      </c>
      <c r="O127" s="6">
        <v>-514.17999999999995</v>
      </c>
      <c r="P127" s="6"/>
    </row>
    <row r="128" spans="1:16" hidden="1" outlineLevel="1" x14ac:dyDescent="0.25">
      <c r="A128" s="4" t="s">
        <v>288</v>
      </c>
      <c r="B128" s="4" t="s">
        <v>284</v>
      </c>
      <c r="C128" s="4" t="s">
        <v>766</v>
      </c>
      <c r="D128" s="4">
        <v>2</v>
      </c>
      <c r="E128" s="5" t="s">
        <v>765</v>
      </c>
      <c r="F128" s="4" t="s">
        <v>764</v>
      </c>
      <c r="G128" s="4" t="s">
        <v>18</v>
      </c>
      <c r="H128" s="4" t="s">
        <v>763</v>
      </c>
      <c r="I128" s="4" t="s">
        <v>284</v>
      </c>
      <c r="J128" s="4"/>
      <c r="K128" s="4" t="s">
        <v>278</v>
      </c>
      <c r="L128" s="6"/>
      <c r="M128" s="6">
        <v>0</v>
      </c>
      <c r="N128" s="6">
        <v>0.01</v>
      </c>
      <c r="O128" s="6">
        <v>-514.19000000000005</v>
      </c>
      <c r="P128" s="6"/>
    </row>
    <row r="129" spans="1:16" hidden="1" outlineLevel="1" x14ac:dyDescent="0.25">
      <c r="A129" s="4" t="s">
        <v>288</v>
      </c>
      <c r="B129" s="4" t="s">
        <v>284</v>
      </c>
      <c r="C129" s="4" t="s">
        <v>762</v>
      </c>
      <c r="D129" s="4">
        <v>3</v>
      </c>
      <c r="E129" s="5" t="s">
        <v>761</v>
      </c>
      <c r="F129" s="4" t="s">
        <v>218</v>
      </c>
      <c r="G129" s="4" t="s">
        <v>18</v>
      </c>
      <c r="H129" s="4" t="s">
        <v>219</v>
      </c>
      <c r="I129" s="4" t="s">
        <v>284</v>
      </c>
      <c r="J129" s="4"/>
      <c r="K129" s="4" t="s">
        <v>278</v>
      </c>
      <c r="L129" s="6"/>
      <c r="M129" s="6">
        <v>0</v>
      </c>
      <c r="N129" s="6">
        <v>0.96</v>
      </c>
      <c r="O129" s="6">
        <v>-515.15</v>
      </c>
      <c r="P129" s="6"/>
    </row>
    <row r="130" spans="1:16" hidden="1" outlineLevel="1" x14ac:dyDescent="0.25">
      <c r="A130" s="4" t="s">
        <v>288</v>
      </c>
      <c r="B130" s="4" t="s">
        <v>284</v>
      </c>
      <c r="C130" s="4" t="s">
        <v>760</v>
      </c>
      <c r="D130" s="4">
        <v>3</v>
      </c>
      <c r="E130" s="5" t="s">
        <v>759</v>
      </c>
      <c r="F130" s="4" t="s">
        <v>636</v>
      </c>
      <c r="G130" s="4" t="s">
        <v>18</v>
      </c>
      <c r="H130" s="4" t="s">
        <v>635</v>
      </c>
      <c r="I130" s="4" t="s">
        <v>284</v>
      </c>
      <c r="J130" s="4"/>
      <c r="K130" s="4" t="s">
        <v>278</v>
      </c>
      <c r="L130" s="6"/>
      <c r="M130" s="6">
        <v>0</v>
      </c>
      <c r="N130" s="6">
        <v>0.19</v>
      </c>
      <c r="O130" s="6">
        <v>-515.34</v>
      </c>
      <c r="P130" s="6"/>
    </row>
    <row r="131" spans="1:16" hidden="1" outlineLevel="1" x14ac:dyDescent="0.25">
      <c r="A131" s="4" t="s">
        <v>288</v>
      </c>
      <c r="B131" s="4" t="s">
        <v>284</v>
      </c>
      <c r="C131" s="4" t="s">
        <v>758</v>
      </c>
      <c r="D131" s="4">
        <v>2</v>
      </c>
      <c r="E131" s="5" t="s">
        <v>757</v>
      </c>
      <c r="F131" s="4" t="s">
        <v>151</v>
      </c>
      <c r="G131" s="4" t="s">
        <v>18</v>
      </c>
      <c r="H131" s="4" t="s">
        <v>152</v>
      </c>
      <c r="I131" s="4" t="s">
        <v>284</v>
      </c>
      <c r="J131" s="4"/>
      <c r="K131" s="4" t="s">
        <v>278</v>
      </c>
      <c r="L131" s="6"/>
      <c r="M131" s="6">
        <v>0</v>
      </c>
      <c r="N131" s="6">
        <v>7.0000000000000007E-2</v>
      </c>
      <c r="O131" s="6">
        <v>-515.41</v>
      </c>
      <c r="P131" s="6"/>
    </row>
    <row r="132" spans="1:16" hidden="1" outlineLevel="1" x14ac:dyDescent="0.25">
      <c r="A132" s="4" t="s">
        <v>288</v>
      </c>
      <c r="B132" s="4" t="s">
        <v>284</v>
      </c>
      <c r="C132" s="4" t="s">
        <v>756</v>
      </c>
      <c r="D132" s="4">
        <v>7</v>
      </c>
      <c r="E132" s="5" t="s">
        <v>755</v>
      </c>
      <c r="F132" s="4" t="s">
        <v>286</v>
      </c>
      <c r="G132" s="4" t="s">
        <v>18</v>
      </c>
      <c r="H132" s="4" t="s">
        <v>285</v>
      </c>
      <c r="I132" s="4" t="s">
        <v>284</v>
      </c>
      <c r="J132" s="4"/>
      <c r="K132" s="4" t="s">
        <v>278</v>
      </c>
      <c r="L132" s="6"/>
      <c r="M132" s="6">
        <v>0</v>
      </c>
      <c r="N132" s="6">
        <v>292.39</v>
      </c>
      <c r="O132" s="6">
        <v>-807.8</v>
      </c>
      <c r="P132" s="6"/>
    </row>
    <row r="133" spans="1:16" hidden="1" outlineLevel="1" x14ac:dyDescent="0.25">
      <c r="A133" s="4" t="s">
        <v>288</v>
      </c>
      <c r="B133" s="4" t="s">
        <v>284</v>
      </c>
      <c r="C133" s="4" t="s">
        <v>754</v>
      </c>
      <c r="D133" s="4">
        <v>2</v>
      </c>
      <c r="E133" s="5" t="s">
        <v>753</v>
      </c>
      <c r="F133" s="4" t="s">
        <v>222</v>
      </c>
      <c r="G133" s="4" t="s">
        <v>18</v>
      </c>
      <c r="H133" s="4" t="s">
        <v>223</v>
      </c>
      <c r="I133" s="4" t="s">
        <v>284</v>
      </c>
      <c r="J133" s="4"/>
      <c r="K133" s="4" t="s">
        <v>278</v>
      </c>
      <c r="L133" s="6"/>
      <c r="M133" s="6">
        <v>0</v>
      </c>
      <c r="N133" s="6">
        <v>0.05</v>
      </c>
      <c r="O133" s="6">
        <v>-807.85</v>
      </c>
      <c r="P133" s="6"/>
    </row>
    <row r="134" spans="1:16" hidden="1" outlineLevel="1" x14ac:dyDescent="0.25">
      <c r="A134" s="4" t="s">
        <v>288</v>
      </c>
      <c r="B134" s="4" t="s">
        <v>284</v>
      </c>
      <c r="C134" s="4" t="s">
        <v>752</v>
      </c>
      <c r="D134" s="4">
        <v>2</v>
      </c>
      <c r="E134" s="5" t="s">
        <v>532</v>
      </c>
      <c r="F134" s="4" t="s">
        <v>161</v>
      </c>
      <c r="G134" s="4" t="s">
        <v>18</v>
      </c>
      <c r="H134" s="4" t="s">
        <v>162</v>
      </c>
      <c r="I134" s="4" t="s">
        <v>284</v>
      </c>
      <c r="J134" s="4"/>
      <c r="K134" s="4" t="s">
        <v>278</v>
      </c>
      <c r="L134" s="6"/>
      <c r="M134" s="6">
        <v>0</v>
      </c>
      <c r="N134" s="6">
        <v>0.2</v>
      </c>
      <c r="O134" s="6">
        <v>-808.05</v>
      </c>
      <c r="P134" s="6"/>
    </row>
    <row r="135" spans="1:16" hidden="1" outlineLevel="1" x14ac:dyDescent="0.25">
      <c r="A135" s="4" t="s">
        <v>288</v>
      </c>
      <c r="B135" s="4" t="s">
        <v>284</v>
      </c>
      <c r="C135" s="4" t="s">
        <v>751</v>
      </c>
      <c r="D135" s="4">
        <v>2</v>
      </c>
      <c r="E135" s="5" t="s">
        <v>750</v>
      </c>
      <c r="F135" s="4" t="s">
        <v>121</v>
      </c>
      <c r="G135" s="4" t="s">
        <v>18</v>
      </c>
      <c r="H135" s="4" t="s">
        <v>122</v>
      </c>
      <c r="I135" s="4" t="s">
        <v>284</v>
      </c>
      <c r="J135" s="4"/>
      <c r="K135" s="4" t="s">
        <v>278</v>
      </c>
      <c r="L135" s="6"/>
      <c r="M135" s="6">
        <v>0</v>
      </c>
      <c r="N135" s="6">
        <v>0.2</v>
      </c>
      <c r="O135" s="6">
        <v>-808.25</v>
      </c>
      <c r="P135" s="6"/>
    </row>
    <row r="136" spans="1:16" hidden="1" outlineLevel="1" x14ac:dyDescent="0.25">
      <c r="A136" s="4" t="s">
        <v>288</v>
      </c>
      <c r="B136" s="4" t="s">
        <v>284</v>
      </c>
      <c r="C136" s="4" t="s">
        <v>749</v>
      </c>
      <c r="D136" s="4">
        <v>2</v>
      </c>
      <c r="E136" s="5" t="s">
        <v>748</v>
      </c>
      <c r="F136" s="4" t="s">
        <v>213</v>
      </c>
      <c r="G136" s="4" t="s">
        <v>18</v>
      </c>
      <c r="H136" s="4" t="s">
        <v>214</v>
      </c>
      <c r="I136" s="4" t="s">
        <v>284</v>
      </c>
      <c r="J136" s="4"/>
      <c r="K136" s="4" t="s">
        <v>278</v>
      </c>
      <c r="L136" s="6"/>
      <c r="M136" s="6">
        <v>0</v>
      </c>
      <c r="N136" s="6">
        <v>0.05</v>
      </c>
      <c r="O136" s="6">
        <v>-808.3</v>
      </c>
      <c r="P136" s="6"/>
    </row>
    <row r="137" spans="1:16" hidden="1" outlineLevel="1" x14ac:dyDescent="0.25">
      <c r="A137" s="4" t="s">
        <v>288</v>
      </c>
      <c r="B137" s="4" t="s">
        <v>284</v>
      </c>
      <c r="C137" s="4" t="s">
        <v>747</v>
      </c>
      <c r="D137" s="4">
        <v>2</v>
      </c>
      <c r="E137" s="5" t="s">
        <v>745</v>
      </c>
      <c r="F137" s="4" t="s">
        <v>143</v>
      </c>
      <c r="G137" s="4" t="s">
        <v>18</v>
      </c>
      <c r="H137" s="4" t="s">
        <v>144</v>
      </c>
      <c r="I137" s="4" t="s">
        <v>284</v>
      </c>
      <c r="J137" s="4"/>
      <c r="K137" s="4" t="s">
        <v>278</v>
      </c>
      <c r="L137" s="6"/>
      <c r="M137" s="6">
        <v>0</v>
      </c>
      <c r="N137" s="6">
        <v>0.39</v>
      </c>
      <c r="O137" s="6">
        <v>-808.69</v>
      </c>
      <c r="P137" s="6"/>
    </row>
    <row r="138" spans="1:16" hidden="1" outlineLevel="1" x14ac:dyDescent="0.25">
      <c r="A138" s="4" t="s">
        <v>288</v>
      </c>
      <c r="B138" s="4" t="s">
        <v>284</v>
      </c>
      <c r="C138" s="4" t="s">
        <v>746</v>
      </c>
      <c r="D138" s="4">
        <v>2</v>
      </c>
      <c r="E138" s="5" t="s">
        <v>745</v>
      </c>
      <c r="F138" s="4" t="s">
        <v>231</v>
      </c>
      <c r="G138" s="4" t="s">
        <v>18</v>
      </c>
      <c r="H138" s="4" t="s">
        <v>232</v>
      </c>
      <c r="I138" s="4" t="s">
        <v>284</v>
      </c>
      <c r="J138" s="4"/>
      <c r="K138" s="4" t="s">
        <v>278</v>
      </c>
      <c r="L138" s="6"/>
      <c r="M138" s="6">
        <v>0</v>
      </c>
      <c r="N138" s="6">
        <v>0.05</v>
      </c>
      <c r="O138" s="6">
        <v>-808.74</v>
      </c>
      <c r="P138" s="6"/>
    </row>
    <row r="139" spans="1:16" hidden="1" outlineLevel="1" x14ac:dyDescent="0.25">
      <c r="A139" s="4" t="s">
        <v>288</v>
      </c>
      <c r="B139" s="4" t="s">
        <v>284</v>
      </c>
      <c r="C139" s="4" t="s">
        <v>744</v>
      </c>
      <c r="D139" s="4">
        <v>2</v>
      </c>
      <c r="E139" s="5" t="s">
        <v>743</v>
      </c>
      <c r="F139" s="4" t="s">
        <v>100</v>
      </c>
      <c r="G139" s="4" t="s">
        <v>18</v>
      </c>
      <c r="H139" s="4" t="s">
        <v>668</v>
      </c>
      <c r="I139" s="4" t="s">
        <v>284</v>
      </c>
      <c r="J139" s="4"/>
      <c r="K139" s="4" t="s">
        <v>278</v>
      </c>
      <c r="L139" s="6"/>
      <c r="M139" s="6">
        <v>0</v>
      </c>
      <c r="N139" s="6">
        <v>0.15</v>
      </c>
      <c r="O139" s="6">
        <v>-808.89</v>
      </c>
      <c r="P139" s="6"/>
    </row>
    <row r="140" spans="1:16" hidden="1" outlineLevel="1" x14ac:dyDescent="0.25">
      <c r="A140" s="4" t="s">
        <v>288</v>
      </c>
      <c r="B140" s="4" t="s">
        <v>284</v>
      </c>
      <c r="C140" s="4" t="s">
        <v>742</v>
      </c>
      <c r="D140" s="4">
        <v>4</v>
      </c>
      <c r="E140" s="5" t="s">
        <v>740</v>
      </c>
      <c r="F140" s="4" t="s">
        <v>583</v>
      </c>
      <c r="G140" s="4" t="s">
        <v>18</v>
      </c>
      <c r="H140" s="4" t="s">
        <v>582</v>
      </c>
      <c r="I140" s="4" t="s">
        <v>284</v>
      </c>
      <c r="J140" s="4"/>
      <c r="K140" s="4" t="s">
        <v>278</v>
      </c>
      <c r="L140" s="6"/>
      <c r="M140" s="6">
        <v>0</v>
      </c>
      <c r="N140" s="6">
        <v>1.35</v>
      </c>
      <c r="O140" s="6">
        <v>-810.24</v>
      </c>
      <c r="P140" s="6"/>
    </row>
    <row r="141" spans="1:16" hidden="1" outlineLevel="1" x14ac:dyDescent="0.25">
      <c r="A141" s="4" t="s">
        <v>288</v>
      </c>
      <c r="B141" s="4" t="s">
        <v>284</v>
      </c>
      <c r="C141" s="4" t="s">
        <v>741</v>
      </c>
      <c r="D141" s="4">
        <v>24</v>
      </c>
      <c r="E141" s="5" t="s">
        <v>740</v>
      </c>
      <c r="F141" s="4" t="s">
        <v>286</v>
      </c>
      <c r="G141" s="4" t="s">
        <v>18</v>
      </c>
      <c r="H141" s="4" t="s">
        <v>285</v>
      </c>
      <c r="I141" s="4" t="s">
        <v>284</v>
      </c>
      <c r="J141" s="4"/>
      <c r="K141" s="4" t="s">
        <v>278</v>
      </c>
      <c r="L141" s="6"/>
      <c r="M141" s="6">
        <v>0</v>
      </c>
      <c r="N141" s="6">
        <v>4</v>
      </c>
      <c r="O141" s="6">
        <v>-814.24</v>
      </c>
      <c r="P141" s="6"/>
    </row>
    <row r="142" spans="1:16" hidden="1" outlineLevel="1" x14ac:dyDescent="0.25">
      <c r="A142" s="4" t="s">
        <v>288</v>
      </c>
      <c r="B142" s="4" t="s">
        <v>284</v>
      </c>
      <c r="C142" s="4" t="s">
        <v>739</v>
      </c>
      <c r="D142" s="4">
        <v>5</v>
      </c>
      <c r="E142" s="5" t="s">
        <v>738</v>
      </c>
      <c r="F142" s="4" t="s">
        <v>94</v>
      </c>
      <c r="G142" s="4" t="s">
        <v>18</v>
      </c>
      <c r="H142" s="4" t="s">
        <v>95</v>
      </c>
      <c r="I142" s="4" t="s">
        <v>284</v>
      </c>
      <c r="J142" s="4"/>
      <c r="K142" s="4" t="s">
        <v>278</v>
      </c>
      <c r="L142" s="6"/>
      <c r="M142" s="6">
        <v>0.28999999999999998</v>
      </c>
      <c r="N142" s="6">
        <v>0</v>
      </c>
      <c r="O142" s="6">
        <v>-813.95</v>
      </c>
      <c r="P142" s="6"/>
    </row>
    <row r="143" spans="1:16" hidden="1" outlineLevel="1" x14ac:dyDescent="0.25">
      <c r="A143" s="4" t="s">
        <v>288</v>
      </c>
      <c r="B143" s="4" t="s">
        <v>284</v>
      </c>
      <c r="C143" s="4" t="s">
        <v>737</v>
      </c>
      <c r="D143" s="4">
        <v>4</v>
      </c>
      <c r="E143" s="5" t="s">
        <v>736</v>
      </c>
      <c r="F143" s="4" t="s">
        <v>143</v>
      </c>
      <c r="G143" s="4" t="s">
        <v>18</v>
      </c>
      <c r="H143" s="4" t="s">
        <v>144</v>
      </c>
      <c r="I143" s="4" t="s">
        <v>284</v>
      </c>
      <c r="J143" s="4"/>
      <c r="K143" s="4" t="s">
        <v>278</v>
      </c>
      <c r="L143" s="6"/>
      <c r="M143" s="6">
        <v>0</v>
      </c>
      <c r="N143" s="6">
        <v>0.37</v>
      </c>
      <c r="O143" s="6">
        <v>-814.32</v>
      </c>
      <c r="P143" s="6"/>
    </row>
    <row r="144" spans="1:16" hidden="1" outlineLevel="1" x14ac:dyDescent="0.25">
      <c r="A144" s="4" t="s">
        <v>288</v>
      </c>
      <c r="B144" s="4" t="s">
        <v>284</v>
      </c>
      <c r="C144" s="4" t="s">
        <v>735</v>
      </c>
      <c r="D144" s="4">
        <v>6</v>
      </c>
      <c r="E144" s="5" t="s">
        <v>734</v>
      </c>
      <c r="F144" s="4" t="s">
        <v>151</v>
      </c>
      <c r="G144" s="4" t="s">
        <v>18</v>
      </c>
      <c r="H144" s="4" t="s">
        <v>152</v>
      </c>
      <c r="I144" s="4" t="s">
        <v>284</v>
      </c>
      <c r="J144" s="4"/>
      <c r="K144" s="4" t="s">
        <v>278</v>
      </c>
      <c r="L144" s="6"/>
      <c r="M144" s="6">
        <v>0</v>
      </c>
      <c r="N144" s="6">
        <v>1.24</v>
      </c>
      <c r="O144" s="6">
        <v>-815.56</v>
      </c>
      <c r="P144" s="6"/>
    </row>
    <row r="145" spans="1:16" hidden="1" outlineLevel="1" x14ac:dyDescent="0.25">
      <c r="A145" s="4" t="s">
        <v>288</v>
      </c>
      <c r="B145" s="4" t="s">
        <v>284</v>
      </c>
      <c r="C145" s="4" t="s">
        <v>733</v>
      </c>
      <c r="D145" s="4">
        <v>2</v>
      </c>
      <c r="E145" s="5" t="s">
        <v>730</v>
      </c>
      <c r="F145" s="4" t="s">
        <v>213</v>
      </c>
      <c r="G145" s="4" t="s">
        <v>18</v>
      </c>
      <c r="H145" s="4" t="s">
        <v>214</v>
      </c>
      <c r="I145" s="4" t="s">
        <v>284</v>
      </c>
      <c r="J145" s="4"/>
      <c r="K145" s="4" t="s">
        <v>278</v>
      </c>
      <c r="L145" s="6"/>
      <c r="M145" s="6">
        <v>0</v>
      </c>
      <c r="N145" s="6">
        <v>0.05</v>
      </c>
      <c r="O145" s="6">
        <v>-815.61</v>
      </c>
      <c r="P145" s="6"/>
    </row>
    <row r="146" spans="1:16" hidden="1" outlineLevel="1" x14ac:dyDescent="0.25">
      <c r="A146" s="4" t="s">
        <v>288</v>
      </c>
      <c r="B146" s="4" t="s">
        <v>284</v>
      </c>
      <c r="C146" s="4" t="s">
        <v>732</v>
      </c>
      <c r="D146" s="4">
        <v>6</v>
      </c>
      <c r="E146" s="5" t="s">
        <v>730</v>
      </c>
      <c r="F146" s="4" t="s">
        <v>286</v>
      </c>
      <c r="G146" s="4" t="s">
        <v>18</v>
      </c>
      <c r="H146" s="4" t="s">
        <v>285</v>
      </c>
      <c r="I146" s="4" t="s">
        <v>284</v>
      </c>
      <c r="J146" s="4"/>
      <c r="K146" s="4" t="s">
        <v>278</v>
      </c>
      <c r="L146" s="6"/>
      <c r="M146" s="6">
        <v>0</v>
      </c>
      <c r="N146" s="6">
        <v>362.84</v>
      </c>
      <c r="O146" s="6">
        <v>-1178.45</v>
      </c>
      <c r="P146" s="6"/>
    </row>
    <row r="147" spans="1:16" hidden="1" outlineLevel="1" x14ac:dyDescent="0.25">
      <c r="A147" s="4" t="s">
        <v>288</v>
      </c>
      <c r="B147" s="4" t="s">
        <v>284</v>
      </c>
      <c r="C147" s="4" t="s">
        <v>731</v>
      </c>
      <c r="D147" s="4">
        <v>7</v>
      </c>
      <c r="E147" s="5" t="s">
        <v>730</v>
      </c>
      <c r="F147" s="4" t="s">
        <v>286</v>
      </c>
      <c r="G147" s="4" t="s">
        <v>18</v>
      </c>
      <c r="H147" s="4" t="s">
        <v>285</v>
      </c>
      <c r="I147" s="4" t="s">
        <v>284</v>
      </c>
      <c r="J147" s="4"/>
      <c r="K147" s="4" t="s">
        <v>278</v>
      </c>
      <c r="L147" s="6"/>
      <c r="M147" s="6">
        <v>485.74</v>
      </c>
      <c r="N147" s="6">
        <v>0</v>
      </c>
      <c r="O147" s="6">
        <v>-692.71</v>
      </c>
      <c r="P147" s="6"/>
    </row>
    <row r="148" spans="1:16" collapsed="1" x14ac:dyDescent="0.25">
      <c r="A148" s="2" t="s">
        <v>283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>
        <v>-0.05</v>
      </c>
      <c r="M148" s="3">
        <v>0</v>
      </c>
      <c r="N148" s="3">
        <v>0</v>
      </c>
      <c r="O148" s="2"/>
      <c r="P148" s="3">
        <v>-0.05</v>
      </c>
    </row>
    <row r="149" spans="1:16" hidden="1" outlineLevel="1" x14ac:dyDescent="0.25">
      <c r="A149" s="4" t="s">
        <v>282</v>
      </c>
      <c r="B149" s="4" t="s">
        <v>279</v>
      </c>
      <c r="C149" s="4"/>
      <c r="D149" s="4"/>
      <c r="E149" s="5"/>
      <c r="F149" s="4"/>
      <c r="G149" s="4" t="s">
        <v>18</v>
      </c>
      <c r="H149" s="4"/>
      <c r="I149" s="4"/>
      <c r="J149" s="4"/>
      <c r="K149" s="4" t="s">
        <v>278</v>
      </c>
      <c r="L149" s="6"/>
      <c r="M149" s="6">
        <v>0</v>
      </c>
      <c r="N149" s="6">
        <v>0</v>
      </c>
      <c r="O149" s="6">
        <v>-0.05</v>
      </c>
      <c r="P149" s="6"/>
    </row>
    <row r="150" spans="1:16" collapsed="1" x14ac:dyDescent="0.25"/>
    <row r="151" spans="1:16" x14ac:dyDescent="0.25">
      <c r="A151" s="2" t="s">
        <v>264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>
        <v>128931.02</v>
      </c>
      <c r="N151" s="3">
        <v>54049131.079999998</v>
      </c>
      <c r="O151" s="2"/>
      <c r="P151" s="81">
        <f>+N151-M151</f>
        <v>53920200.059999995</v>
      </c>
    </row>
    <row r="152" spans="1:16" collapsed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3" spans="1:16" collapsed="1" x14ac:dyDescent="0.25">
      <c r="A153" s="120" t="s">
        <v>729</v>
      </c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</row>
  </sheetData>
  <mergeCells count="8">
    <mergeCell ref="A6:P6"/>
    <mergeCell ref="A7:P7"/>
    <mergeCell ref="A153:P153"/>
    <mergeCell ref="A1:P1"/>
    <mergeCell ref="A2:P2"/>
    <mergeCell ref="A3:P3"/>
    <mergeCell ref="A4:P4"/>
    <mergeCell ref="A5:P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M165"/>
  <sheetViews>
    <sheetView workbookViewId="0">
      <selection activeCell="J167" sqref="J167"/>
    </sheetView>
  </sheetViews>
  <sheetFormatPr baseColWidth="10" defaultColWidth="10.28515625" defaultRowHeight="15" outlineLevelRow="1" x14ac:dyDescent="0.25"/>
  <cols>
    <col min="5" max="5" width="13.42578125" customWidth="1"/>
    <col min="6" max="6" width="19.28515625" customWidth="1"/>
    <col min="11" max="11" width="12.7109375" bestFit="1" customWidth="1"/>
    <col min="12" max="12" width="17.42578125" bestFit="1" customWidth="1"/>
    <col min="13" max="13" width="17" bestFit="1" customWidth="1"/>
  </cols>
  <sheetData>
    <row r="1" spans="1:13" ht="18.75" collapsed="1" x14ac:dyDescent="0.3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30" customHeight="1" collapsed="1" x14ac:dyDescent="0.6">
      <c r="A2" s="121" t="s">
        <v>439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collapsed="1" x14ac:dyDescent="0.3">
      <c r="A3" s="118" t="s">
        <v>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collapsed="1" x14ac:dyDescent="0.3">
      <c r="A4" s="118" t="s">
        <v>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18.75" collapsed="1" x14ac:dyDescent="0.3">
      <c r="A5" s="118" t="s">
        <v>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1:13" ht="18.75" collapsed="1" x14ac:dyDescent="0.3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</row>
    <row r="7" spans="1:13" collapsed="1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</row>
    <row r="8" spans="1:13" ht="45" collapsed="1" x14ac:dyDescent="0.25">
      <c r="A8" s="1" t="s">
        <v>7</v>
      </c>
      <c r="B8" s="1" t="s">
        <v>8</v>
      </c>
      <c r="C8" s="1" t="s">
        <v>9</v>
      </c>
      <c r="D8" s="1" t="s">
        <v>10</v>
      </c>
      <c r="E8" s="1" t="s">
        <v>4</v>
      </c>
      <c r="F8" s="1" t="s">
        <v>438</v>
      </c>
      <c r="G8" s="1" t="s">
        <v>437</v>
      </c>
      <c r="H8" s="1" t="s">
        <v>436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435</v>
      </c>
    </row>
    <row r="9" spans="1:13" collapsed="1" x14ac:dyDescent="0.25">
      <c r="A9" s="2" t="s">
        <v>434</v>
      </c>
      <c r="B9" s="2"/>
      <c r="C9" s="2"/>
      <c r="D9" s="2"/>
      <c r="E9" s="2"/>
      <c r="F9" s="2"/>
      <c r="G9" s="2"/>
      <c r="H9" s="2"/>
      <c r="I9" s="3">
        <v>0</v>
      </c>
      <c r="J9" s="3">
        <v>0</v>
      </c>
      <c r="K9" s="3">
        <v>41193</v>
      </c>
      <c r="L9" s="2"/>
      <c r="M9" s="3">
        <v>-41193</v>
      </c>
    </row>
    <row r="10" spans="1:13" hidden="1" outlineLevel="1" x14ac:dyDescent="0.25">
      <c r="A10" s="4" t="s">
        <v>433</v>
      </c>
      <c r="B10" s="4" t="s">
        <v>432</v>
      </c>
      <c r="C10" s="4" t="s">
        <v>431</v>
      </c>
      <c r="D10" s="5" t="s">
        <v>333</v>
      </c>
      <c r="E10" s="4" t="s">
        <v>368</v>
      </c>
      <c r="F10" s="4" t="s">
        <v>367</v>
      </c>
      <c r="G10" s="4" t="s">
        <v>430</v>
      </c>
      <c r="H10" s="4"/>
      <c r="I10" s="6"/>
      <c r="J10" s="6">
        <v>0</v>
      </c>
      <c r="K10" s="6">
        <v>41193</v>
      </c>
      <c r="L10" s="6">
        <v>-41193</v>
      </c>
      <c r="M10" s="6"/>
    </row>
    <row r="11" spans="1:13" collapsed="1" x14ac:dyDescent="0.25">
      <c r="A11" s="2" t="s">
        <v>429</v>
      </c>
      <c r="B11" s="2"/>
      <c r="C11" s="2"/>
      <c r="D11" s="2"/>
      <c r="E11" s="2"/>
      <c r="F11" s="2"/>
      <c r="G11" s="2"/>
      <c r="H11" s="2"/>
      <c r="I11" s="3">
        <v>0</v>
      </c>
      <c r="J11" s="3">
        <v>0</v>
      </c>
      <c r="K11" s="3">
        <v>3864869.87</v>
      </c>
      <c r="L11" s="2"/>
      <c r="M11" s="3">
        <v>-3864869.87</v>
      </c>
    </row>
    <row r="12" spans="1:13" hidden="1" outlineLevel="1" x14ac:dyDescent="0.25">
      <c r="A12" s="4" t="s">
        <v>421</v>
      </c>
      <c r="B12" s="4" t="s">
        <v>417</v>
      </c>
      <c r="C12" s="4" t="s">
        <v>428</v>
      </c>
      <c r="D12" s="5" t="s">
        <v>405</v>
      </c>
      <c r="E12" s="4" t="s">
        <v>423</v>
      </c>
      <c r="F12" s="4" t="s">
        <v>422</v>
      </c>
      <c r="G12" s="4" t="s">
        <v>417</v>
      </c>
      <c r="H12" s="4"/>
      <c r="I12" s="6"/>
      <c r="J12" s="6">
        <v>0</v>
      </c>
      <c r="K12" s="6">
        <v>2842129.29</v>
      </c>
      <c r="L12" s="6">
        <v>-2842129.29</v>
      </c>
      <c r="M12" s="6"/>
    </row>
    <row r="13" spans="1:13" hidden="1" outlineLevel="1" x14ac:dyDescent="0.25">
      <c r="A13" s="4" t="s">
        <v>421</v>
      </c>
      <c r="B13" s="4" t="s">
        <v>417</v>
      </c>
      <c r="C13" s="4" t="s">
        <v>427</v>
      </c>
      <c r="D13" s="5" t="s">
        <v>405</v>
      </c>
      <c r="E13" s="4" t="s">
        <v>423</v>
      </c>
      <c r="F13" s="4" t="s">
        <v>422</v>
      </c>
      <c r="G13" s="4" t="s">
        <v>417</v>
      </c>
      <c r="H13" s="4"/>
      <c r="I13" s="6"/>
      <c r="J13" s="6">
        <v>0</v>
      </c>
      <c r="K13" s="6">
        <v>0</v>
      </c>
      <c r="L13" s="6">
        <v>-2842129.29</v>
      </c>
      <c r="M13" s="6"/>
    </row>
    <row r="14" spans="1:13" hidden="1" outlineLevel="1" x14ac:dyDescent="0.25">
      <c r="A14" s="4" t="s">
        <v>421</v>
      </c>
      <c r="B14" s="4" t="s">
        <v>417</v>
      </c>
      <c r="C14" s="4" t="s">
        <v>426</v>
      </c>
      <c r="D14" s="5" t="s">
        <v>405</v>
      </c>
      <c r="E14" s="4" t="s">
        <v>419</v>
      </c>
      <c r="F14" s="4" t="s">
        <v>418</v>
      </c>
      <c r="G14" s="4" t="s">
        <v>417</v>
      </c>
      <c r="H14" s="4"/>
      <c r="I14" s="6"/>
      <c r="J14" s="6">
        <v>0</v>
      </c>
      <c r="K14" s="6">
        <v>48363</v>
      </c>
      <c r="L14" s="6">
        <v>-2890492.29</v>
      </c>
      <c r="M14" s="6"/>
    </row>
    <row r="15" spans="1:13" hidden="1" outlineLevel="1" x14ac:dyDescent="0.25">
      <c r="A15" s="4" t="s">
        <v>421</v>
      </c>
      <c r="B15" s="4" t="s">
        <v>417</v>
      </c>
      <c r="C15" s="4" t="s">
        <v>425</v>
      </c>
      <c r="D15" s="5" t="s">
        <v>113</v>
      </c>
      <c r="E15" s="4" t="s">
        <v>423</v>
      </c>
      <c r="F15" s="4" t="s">
        <v>422</v>
      </c>
      <c r="G15" s="4" t="s">
        <v>417</v>
      </c>
      <c r="H15" s="4"/>
      <c r="I15" s="6"/>
      <c r="J15" s="6">
        <v>0</v>
      </c>
      <c r="K15" s="6">
        <v>917150.58</v>
      </c>
      <c r="L15" s="6">
        <v>-3807642.87</v>
      </c>
      <c r="M15" s="6"/>
    </row>
    <row r="16" spans="1:13" hidden="1" outlineLevel="1" x14ac:dyDescent="0.25">
      <c r="A16" s="4" t="s">
        <v>421</v>
      </c>
      <c r="B16" s="4" t="s">
        <v>417</v>
      </c>
      <c r="C16" s="4" t="s">
        <v>424</v>
      </c>
      <c r="D16" s="5" t="s">
        <v>113</v>
      </c>
      <c r="E16" s="4" t="s">
        <v>423</v>
      </c>
      <c r="F16" s="4" t="s">
        <v>422</v>
      </c>
      <c r="G16" s="4" t="s">
        <v>417</v>
      </c>
      <c r="H16" s="4"/>
      <c r="I16" s="6"/>
      <c r="J16" s="6">
        <v>0</v>
      </c>
      <c r="K16" s="6">
        <v>0</v>
      </c>
      <c r="L16" s="6">
        <v>-3807642.87</v>
      </c>
      <c r="M16" s="6"/>
    </row>
    <row r="17" spans="1:13" hidden="1" outlineLevel="1" x14ac:dyDescent="0.25">
      <c r="A17" s="4" t="s">
        <v>421</v>
      </c>
      <c r="B17" s="4" t="s">
        <v>417</v>
      </c>
      <c r="C17" s="4" t="s">
        <v>420</v>
      </c>
      <c r="D17" s="5" t="s">
        <v>113</v>
      </c>
      <c r="E17" s="4" t="s">
        <v>419</v>
      </c>
      <c r="F17" s="4" t="s">
        <v>418</v>
      </c>
      <c r="G17" s="4" t="s">
        <v>417</v>
      </c>
      <c r="H17" s="4"/>
      <c r="I17" s="6"/>
      <c r="J17" s="6">
        <v>0</v>
      </c>
      <c r="K17" s="6">
        <v>57227</v>
      </c>
      <c r="L17" s="6">
        <v>-3864869.87</v>
      </c>
      <c r="M17" s="6"/>
    </row>
    <row r="18" spans="1:13" collapsed="1" x14ac:dyDescent="0.25">
      <c r="A18" s="2" t="s">
        <v>416</v>
      </c>
      <c r="B18" s="2"/>
      <c r="C18" s="2"/>
      <c r="D18" s="2"/>
      <c r="E18" s="2"/>
      <c r="F18" s="2"/>
      <c r="G18" s="2"/>
      <c r="H18" s="2"/>
      <c r="I18" s="3">
        <v>0</v>
      </c>
      <c r="J18" s="3">
        <v>0</v>
      </c>
      <c r="K18" s="3">
        <v>10996796.300000001</v>
      </c>
      <c r="L18" s="2"/>
      <c r="M18" s="3">
        <v>-10996796.300000001</v>
      </c>
    </row>
    <row r="19" spans="1:13" hidden="1" outlineLevel="1" x14ac:dyDescent="0.25">
      <c r="A19" s="4" t="s">
        <v>415</v>
      </c>
      <c r="B19" s="4" t="s">
        <v>413</v>
      </c>
      <c r="C19" s="4" t="s">
        <v>414</v>
      </c>
      <c r="D19" s="5" t="s">
        <v>405</v>
      </c>
      <c r="E19" s="4" t="s">
        <v>286</v>
      </c>
      <c r="F19" s="4" t="s">
        <v>285</v>
      </c>
      <c r="G19" s="4" t="s">
        <v>413</v>
      </c>
      <c r="H19" s="4"/>
      <c r="I19" s="6"/>
      <c r="J19" s="6">
        <v>0</v>
      </c>
      <c r="K19" s="6">
        <v>10770583.949999999</v>
      </c>
      <c r="L19" s="6">
        <v>-10770583.949999999</v>
      </c>
      <c r="M19" s="6"/>
    </row>
    <row r="20" spans="1:13" hidden="1" outlineLevel="1" x14ac:dyDescent="0.25">
      <c r="A20" s="4" t="s">
        <v>415</v>
      </c>
      <c r="B20" s="4" t="s">
        <v>413</v>
      </c>
      <c r="C20" s="4" t="s">
        <v>414</v>
      </c>
      <c r="D20" s="5" t="s">
        <v>405</v>
      </c>
      <c r="E20" s="4" t="s">
        <v>286</v>
      </c>
      <c r="F20" s="4" t="s">
        <v>285</v>
      </c>
      <c r="G20" s="4" t="s">
        <v>413</v>
      </c>
      <c r="H20" s="4"/>
      <c r="I20" s="6"/>
      <c r="J20" s="6">
        <v>0</v>
      </c>
      <c r="K20" s="6">
        <v>226212.35</v>
      </c>
      <c r="L20" s="6">
        <v>-10996796.300000001</v>
      </c>
      <c r="M20" s="6"/>
    </row>
    <row r="21" spans="1:13" collapsed="1" x14ac:dyDescent="0.25">
      <c r="A21" s="2" t="s">
        <v>412</v>
      </c>
      <c r="B21" s="2"/>
      <c r="C21" s="2"/>
      <c r="D21" s="2"/>
      <c r="E21" s="2"/>
      <c r="F21" s="2"/>
      <c r="G21" s="2"/>
      <c r="H21" s="2"/>
      <c r="I21" s="3">
        <v>0</v>
      </c>
      <c r="J21" s="3">
        <v>0</v>
      </c>
      <c r="K21" s="3">
        <v>36407707.119999997</v>
      </c>
      <c r="L21" s="2"/>
      <c r="M21" s="3">
        <v>-36407707.119999997</v>
      </c>
    </row>
    <row r="22" spans="1:13" hidden="1" outlineLevel="1" x14ac:dyDescent="0.25">
      <c r="A22" s="4" t="s">
        <v>387</v>
      </c>
      <c r="B22" s="4" t="s">
        <v>383</v>
      </c>
      <c r="C22" s="4" t="s">
        <v>409</v>
      </c>
      <c r="D22" s="5" t="s">
        <v>408</v>
      </c>
      <c r="E22" s="4" t="s">
        <v>392</v>
      </c>
      <c r="F22" s="4" t="s">
        <v>391</v>
      </c>
      <c r="G22" s="4" t="s">
        <v>383</v>
      </c>
      <c r="H22" s="4" t="s">
        <v>383</v>
      </c>
      <c r="I22" s="6"/>
      <c r="J22" s="6">
        <v>0</v>
      </c>
      <c r="K22" s="6">
        <v>3240656.1</v>
      </c>
      <c r="L22" s="6">
        <v>-3240656.1</v>
      </c>
      <c r="M22" s="6"/>
    </row>
    <row r="23" spans="1:13" hidden="1" outlineLevel="1" x14ac:dyDescent="0.25">
      <c r="A23" s="4" t="s">
        <v>387</v>
      </c>
      <c r="B23" s="4" t="s">
        <v>383</v>
      </c>
      <c r="C23" s="4" t="s">
        <v>411</v>
      </c>
      <c r="D23" s="5" t="s">
        <v>408</v>
      </c>
      <c r="E23" s="4" t="s">
        <v>404</v>
      </c>
      <c r="F23" s="4" t="s">
        <v>403</v>
      </c>
      <c r="G23" s="4" t="s">
        <v>383</v>
      </c>
      <c r="H23" s="4" t="s">
        <v>383</v>
      </c>
      <c r="I23" s="6"/>
      <c r="J23" s="6">
        <v>0</v>
      </c>
      <c r="K23" s="6">
        <v>0.01</v>
      </c>
      <c r="L23" s="6">
        <v>-3240656.11</v>
      </c>
      <c r="M23" s="6"/>
    </row>
    <row r="24" spans="1:13" hidden="1" outlineLevel="1" x14ac:dyDescent="0.25">
      <c r="A24" s="4" t="s">
        <v>387</v>
      </c>
      <c r="B24" s="4" t="s">
        <v>383</v>
      </c>
      <c r="C24" s="4" t="s">
        <v>409</v>
      </c>
      <c r="D24" s="5" t="s">
        <v>408</v>
      </c>
      <c r="E24" s="4" t="s">
        <v>392</v>
      </c>
      <c r="F24" s="4" t="s">
        <v>391</v>
      </c>
      <c r="G24" s="4" t="s">
        <v>383</v>
      </c>
      <c r="H24" s="4" t="s">
        <v>383</v>
      </c>
      <c r="I24" s="6"/>
      <c r="J24" s="6">
        <v>0</v>
      </c>
      <c r="K24" s="6">
        <v>1920093.9</v>
      </c>
      <c r="L24" s="6">
        <v>-5160750.01</v>
      </c>
      <c r="M24" s="6"/>
    </row>
    <row r="25" spans="1:13" hidden="1" outlineLevel="1" x14ac:dyDescent="0.25">
      <c r="A25" s="4" t="s">
        <v>387</v>
      </c>
      <c r="B25" s="4" t="s">
        <v>383</v>
      </c>
      <c r="C25" s="4" t="s">
        <v>409</v>
      </c>
      <c r="D25" s="5" t="s">
        <v>408</v>
      </c>
      <c r="E25" s="4" t="s">
        <v>44</v>
      </c>
      <c r="F25" s="4" t="s">
        <v>45</v>
      </c>
      <c r="G25" s="4" t="s">
        <v>383</v>
      </c>
      <c r="H25" s="4" t="s">
        <v>383</v>
      </c>
      <c r="I25" s="6"/>
      <c r="J25" s="6">
        <v>0</v>
      </c>
      <c r="K25" s="6">
        <v>53819.25</v>
      </c>
      <c r="L25" s="6">
        <v>-5214569.26</v>
      </c>
      <c r="M25" s="6"/>
    </row>
    <row r="26" spans="1:13" hidden="1" outlineLevel="1" x14ac:dyDescent="0.25">
      <c r="A26" s="4" t="s">
        <v>387</v>
      </c>
      <c r="B26" s="4" t="s">
        <v>383</v>
      </c>
      <c r="C26" s="4" t="s">
        <v>411</v>
      </c>
      <c r="D26" s="5" t="s">
        <v>408</v>
      </c>
      <c r="E26" s="4" t="s">
        <v>17</v>
      </c>
      <c r="F26" s="4" t="s">
        <v>19</v>
      </c>
      <c r="G26" s="4" t="s">
        <v>383</v>
      </c>
      <c r="H26" s="4" t="s">
        <v>383</v>
      </c>
      <c r="I26" s="6"/>
      <c r="J26" s="6">
        <v>0</v>
      </c>
      <c r="K26" s="6">
        <v>47662.5</v>
      </c>
      <c r="L26" s="6">
        <v>-5262231.76</v>
      </c>
      <c r="M26" s="6"/>
    </row>
    <row r="27" spans="1:13" hidden="1" outlineLevel="1" x14ac:dyDescent="0.25">
      <c r="A27" s="4" t="s">
        <v>387</v>
      </c>
      <c r="B27" s="4" t="s">
        <v>383</v>
      </c>
      <c r="C27" s="4" t="s">
        <v>410</v>
      </c>
      <c r="D27" s="5" t="s">
        <v>408</v>
      </c>
      <c r="E27" s="4" t="s">
        <v>44</v>
      </c>
      <c r="F27" s="4" t="s">
        <v>45</v>
      </c>
      <c r="G27" s="4" t="s">
        <v>383</v>
      </c>
      <c r="H27" s="4" t="s">
        <v>383</v>
      </c>
      <c r="I27" s="6"/>
      <c r="J27" s="6">
        <v>0</v>
      </c>
      <c r="K27" s="6">
        <v>53819.25</v>
      </c>
      <c r="L27" s="6">
        <v>-5316051.01</v>
      </c>
      <c r="M27" s="6"/>
    </row>
    <row r="28" spans="1:13" hidden="1" outlineLevel="1" x14ac:dyDescent="0.25">
      <c r="A28" s="4" t="s">
        <v>387</v>
      </c>
      <c r="B28" s="4" t="s">
        <v>383</v>
      </c>
      <c r="C28" s="4" t="s">
        <v>409</v>
      </c>
      <c r="D28" s="5" t="s">
        <v>408</v>
      </c>
      <c r="E28" s="4" t="s">
        <v>394</v>
      </c>
      <c r="F28" s="4" t="s">
        <v>393</v>
      </c>
      <c r="G28" s="4" t="s">
        <v>383</v>
      </c>
      <c r="H28" s="4" t="s">
        <v>383</v>
      </c>
      <c r="I28" s="6"/>
      <c r="J28" s="6">
        <v>0</v>
      </c>
      <c r="K28" s="6">
        <v>36862.5</v>
      </c>
      <c r="L28" s="6">
        <v>-5352913.51</v>
      </c>
      <c r="M28" s="6"/>
    </row>
    <row r="29" spans="1:13" hidden="1" outlineLevel="1" x14ac:dyDescent="0.25">
      <c r="A29" s="4" t="s">
        <v>387</v>
      </c>
      <c r="B29" s="4" t="s">
        <v>383</v>
      </c>
      <c r="C29" s="4" t="s">
        <v>409</v>
      </c>
      <c r="D29" s="5" t="s">
        <v>408</v>
      </c>
      <c r="E29" s="4" t="s">
        <v>392</v>
      </c>
      <c r="F29" s="4" t="s">
        <v>391</v>
      </c>
      <c r="G29" s="4" t="s">
        <v>383</v>
      </c>
      <c r="H29" s="4" t="s">
        <v>383</v>
      </c>
      <c r="I29" s="6"/>
      <c r="J29" s="6">
        <v>0</v>
      </c>
      <c r="K29" s="6">
        <v>10321500</v>
      </c>
      <c r="L29" s="6">
        <v>-15674413.51</v>
      </c>
      <c r="M29" s="6"/>
    </row>
    <row r="30" spans="1:13" hidden="1" outlineLevel="1" x14ac:dyDescent="0.25">
      <c r="A30" s="4" t="s">
        <v>387</v>
      </c>
      <c r="B30" s="4" t="s">
        <v>383</v>
      </c>
      <c r="C30" s="4" t="s">
        <v>409</v>
      </c>
      <c r="D30" s="5" t="s">
        <v>408</v>
      </c>
      <c r="E30" s="4" t="s">
        <v>59</v>
      </c>
      <c r="F30" s="4" t="s">
        <v>60</v>
      </c>
      <c r="G30" s="4" t="s">
        <v>383</v>
      </c>
      <c r="H30" s="4" t="s">
        <v>383</v>
      </c>
      <c r="I30" s="6"/>
      <c r="J30" s="6">
        <v>0</v>
      </c>
      <c r="K30" s="6">
        <v>4423.5</v>
      </c>
      <c r="L30" s="6">
        <v>-15678837.01</v>
      </c>
      <c r="M30" s="6"/>
    </row>
    <row r="31" spans="1:13" hidden="1" outlineLevel="1" x14ac:dyDescent="0.25">
      <c r="A31" s="4" t="s">
        <v>387</v>
      </c>
      <c r="B31" s="4" t="s">
        <v>383</v>
      </c>
      <c r="C31" s="4" t="s">
        <v>409</v>
      </c>
      <c r="D31" s="5" t="s">
        <v>408</v>
      </c>
      <c r="E31" s="4" t="s">
        <v>59</v>
      </c>
      <c r="F31" s="4" t="s">
        <v>60</v>
      </c>
      <c r="G31" s="4" t="s">
        <v>383</v>
      </c>
      <c r="H31" s="4" t="s">
        <v>383</v>
      </c>
      <c r="I31" s="6"/>
      <c r="J31" s="6">
        <v>0</v>
      </c>
      <c r="K31" s="6">
        <v>2919510</v>
      </c>
      <c r="L31" s="6">
        <v>-18598347.010000002</v>
      </c>
      <c r="M31" s="6"/>
    </row>
    <row r="32" spans="1:13" hidden="1" outlineLevel="1" x14ac:dyDescent="0.25">
      <c r="A32" s="4" t="s">
        <v>387</v>
      </c>
      <c r="B32" s="4" t="s">
        <v>383</v>
      </c>
      <c r="C32" s="4" t="s">
        <v>409</v>
      </c>
      <c r="D32" s="5" t="s">
        <v>408</v>
      </c>
      <c r="E32" s="4" t="s">
        <v>59</v>
      </c>
      <c r="F32" s="4" t="s">
        <v>60</v>
      </c>
      <c r="G32" s="4" t="s">
        <v>383</v>
      </c>
      <c r="H32" s="4" t="s">
        <v>383</v>
      </c>
      <c r="I32" s="6"/>
      <c r="J32" s="6">
        <v>0</v>
      </c>
      <c r="K32" s="6">
        <v>1309356</v>
      </c>
      <c r="L32" s="6">
        <v>-19907703.010000002</v>
      </c>
      <c r="M32" s="6"/>
    </row>
    <row r="33" spans="1:13" hidden="1" outlineLevel="1" x14ac:dyDescent="0.25">
      <c r="A33" s="4" t="s">
        <v>387</v>
      </c>
      <c r="B33" s="4" t="s">
        <v>383</v>
      </c>
      <c r="C33" s="4" t="s">
        <v>409</v>
      </c>
      <c r="D33" s="5" t="s">
        <v>408</v>
      </c>
      <c r="E33" s="4" t="s">
        <v>402</v>
      </c>
      <c r="F33" s="4" t="s">
        <v>401</v>
      </c>
      <c r="G33" s="4" t="s">
        <v>383</v>
      </c>
      <c r="H33" s="4" t="s">
        <v>383</v>
      </c>
      <c r="I33" s="6"/>
      <c r="J33" s="6">
        <v>0</v>
      </c>
      <c r="K33" s="6">
        <v>383163.9</v>
      </c>
      <c r="L33" s="6">
        <v>-20290866.91</v>
      </c>
      <c r="M33" s="6"/>
    </row>
    <row r="34" spans="1:13" hidden="1" outlineLevel="1" x14ac:dyDescent="0.25">
      <c r="A34" s="4" t="s">
        <v>387</v>
      </c>
      <c r="B34" s="4" t="s">
        <v>383</v>
      </c>
      <c r="C34" s="4" t="s">
        <v>409</v>
      </c>
      <c r="D34" s="5" t="s">
        <v>408</v>
      </c>
      <c r="E34" s="4" t="s">
        <v>17</v>
      </c>
      <c r="F34" s="4" t="s">
        <v>19</v>
      </c>
      <c r="G34" s="4" t="s">
        <v>383</v>
      </c>
      <c r="H34" s="4" t="s">
        <v>383</v>
      </c>
      <c r="I34" s="6"/>
      <c r="J34" s="6">
        <v>0</v>
      </c>
      <c r="K34" s="6">
        <v>110587.5</v>
      </c>
      <c r="L34" s="6">
        <v>-20401454.41</v>
      </c>
      <c r="M34" s="6"/>
    </row>
    <row r="35" spans="1:13" hidden="1" outlineLevel="1" x14ac:dyDescent="0.25">
      <c r="A35" s="4" t="s">
        <v>387</v>
      </c>
      <c r="B35" s="4" t="s">
        <v>383</v>
      </c>
      <c r="C35" s="4" t="s">
        <v>409</v>
      </c>
      <c r="D35" s="5" t="s">
        <v>408</v>
      </c>
      <c r="E35" s="4" t="s">
        <v>253</v>
      </c>
      <c r="F35" s="4" t="s">
        <v>254</v>
      </c>
      <c r="G35" s="4" t="s">
        <v>383</v>
      </c>
      <c r="H35" s="4" t="s">
        <v>383</v>
      </c>
      <c r="I35" s="6"/>
      <c r="J35" s="6">
        <v>0</v>
      </c>
      <c r="K35" s="6">
        <v>208241.25</v>
      </c>
      <c r="L35" s="6">
        <v>-20609695.66</v>
      </c>
      <c r="M35" s="6"/>
    </row>
    <row r="36" spans="1:13" hidden="1" outlineLevel="1" x14ac:dyDescent="0.25">
      <c r="A36" s="4" t="s">
        <v>387</v>
      </c>
      <c r="B36" s="4" t="s">
        <v>383</v>
      </c>
      <c r="C36" s="4" t="s">
        <v>409</v>
      </c>
      <c r="D36" s="5" t="s">
        <v>408</v>
      </c>
      <c r="E36" s="4" t="s">
        <v>253</v>
      </c>
      <c r="F36" s="4" t="s">
        <v>254</v>
      </c>
      <c r="G36" s="4" t="s">
        <v>383</v>
      </c>
      <c r="H36" s="4" t="s">
        <v>383</v>
      </c>
      <c r="I36" s="6"/>
      <c r="J36" s="6">
        <v>0</v>
      </c>
      <c r="K36" s="6">
        <v>71397</v>
      </c>
      <c r="L36" s="6">
        <v>-20681092.66</v>
      </c>
      <c r="M36" s="6"/>
    </row>
    <row r="37" spans="1:13" hidden="1" outlineLevel="1" x14ac:dyDescent="0.25">
      <c r="A37" s="4" t="s">
        <v>387</v>
      </c>
      <c r="B37" s="4" t="s">
        <v>383</v>
      </c>
      <c r="C37" s="4" t="s">
        <v>409</v>
      </c>
      <c r="D37" s="5" t="s">
        <v>408</v>
      </c>
      <c r="E37" s="4" t="s">
        <v>64</v>
      </c>
      <c r="F37" s="4" t="s">
        <v>65</v>
      </c>
      <c r="G37" s="4" t="s">
        <v>383</v>
      </c>
      <c r="H37" s="4" t="s">
        <v>383</v>
      </c>
      <c r="I37" s="6"/>
      <c r="J37" s="6">
        <v>0</v>
      </c>
      <c r="K37" s="6">
        <v>530820</v>
      </c>
      <c r="L37" s="6">
        <v>-21211912.66</v>
      </c>
      <c r="M37" s="6"/>
    </row>
    <row r="38" spans="1:13" hidden="1" outlineLevel="1" x14ac:dyDescent="0.25">
      <c r="A38" s="4" t="s">
        <v>387</v>
      </c>
      <c r="B38" s="4" t="s">
        <v>383</v>
      </c>
      <c r="C38" s="4" t="s">
        <v>409</v>
      </c>
      <c r="D38" s="5" t="s">
        <v>408</v>
      </c>
      <c r="E38" s="4" t="s">
        <v>64</v>
      </c>
      <c r="F38" s="4" t="s">
        <v>65</v>
      </c>
      <c r="G38" s="4" t="s">
        <v>383</v>
      </c>
      <c r="H38" s="4" t="s">
        <v>383</v>
      </c>
      <c r="I38" s="6"/>
      <c r="J38" s="6">
        <v>0</v>
      </c>
      <c r="K38" s="6">
        <v>479212.5</v>
      </c>
      <c r="L38" s="6">
        <v>-21691125.16</v>
      </c>
      <c r="M38" s="6"/>
    </row>
    <row r="39" spans="1:13" hidden="1" outlineLevel="1" x14ac:dyDescent="0.25">
      <c r="A39" s="4" t="s">
        <v>387</v>
      </c>
      <c r="B39" s="4" t="s">
        <v>383</v>
      </c>
      <c r="C39" s="4" t="s">
        <v>409</v>
      </c>
      <c r="D39" s="5" t="s">
        <v>408</v>
      </c>
      <c r="E39" s="4" t="s">
        <v>64</v>
      </c>
      <c r="F39" s="4" t="s">
        <v>65</v>
      </c>
      <c r="G39" s="4" t="s">
        <v>383</v>
      </c>
      <c r="H39" s="4" t="s">
        <v>383</v>
      </c>
      <c r="I39" s="6"/>
      <c r="J39" s="6">
        <v>0</v>
      </c>
      <c r="K39" s="6">
        <v>487764.6</v>
      </c>
      <c r="L39" s="6">
        <v>-22178889.760000002</v>
      </c>
      <c r="M39" s="6"/>
    </row>
    <row r="40" spans="1:13" hidden="1" outlineLevel="1" x14ac:dyDescent="0.25">
      <c r="A40" s="4" t="s">
        <v>387</v>
      </c>
      <c r="B40" s="4" t="s">
        <v>383</v>
      </c>
      <c r="C40" s="4" t="s">
        <v>409</v>
      </c>
      <c r="D40" s="5" t="s">
        <v>408</v>
      </c>
      <c r="E40" s="4" t="s">
        <v>34</v>
      </c>
      <c r="F40" s="4" t="s">
        <v>35</v>
      </c>
      <c r="G40" s="4" t="s">
        <v>383</v>
      </c>
      <c r="H40" s="4" t="s">
        <v>383</v>
      </c>
      <c r="I40" s="6"/>
      <c r="J40" s="6">
        <v>0</v>
      </c>
      <c r="K40" s="6">
        <v>1296085.5</v>
      </c>
      <c r="L40" s="6">
        <v>-23474975.260000002</v>
      </c>
      <c r="M40" s="6"/>
    </row>
    <row r="41" spans="1:13" hidden="1" outlineLevel="1" x14ac:dyDescent="0.25">
      <c r="A41" s="4" t="s">
        <v>387</v>
      </c>
      <c r="B41" s="4" t="s">
        <v>383</v>
      </c>
      <c r="C41" s="4" t="s">
        <v>409</v>
      </c>
      <c r="D41" s="5" t="s">
        <v>408</v>
      </c>
      <c r="E41" s="4" t="s">
        <v>34</v>
      </c>
      <c r="F41" s="4" t="s">
        <v>35</v>
      </c>
      <c r="G41" s="4" t="s">
        <v>383</v>
      </c>
      <c r="H41" s="4" t="s">
        <v>383</v>
      </c>
      <c r="I41" s="6"/>
      <c r="J41" s="6">
        <v>0</v>
      </c>
      <c r="K41" s="6">
        <v>213802.5</v>
      </c>
      <c r="L41" s="6">
        <v>-23688777.760000002</v>
      </c>
      <c r="M41" s="6"/>
    </row>
    <row r="42" spans="1:13" hidden="1" outlineLevel="1" x14ac:dyDescent="0.25">
      <c r="A42" s="4" t="s">
        <v>387</v>
      </c>
      <c r="B42" s="4" t="s">
        <v>383</v>
      </c>
      <c r="C42" s="4" t="s">
        <v>409</v>
      </c>
      <c r="D42" s="5" t="s">
        <v>408</v>
      </c>
      <c r="E42" s="4" t="s">
        <v>402</v>
      </c>
      <c r="F42" s="4" t="s">
        <v>401</v>
      </c>
      <c r="G42" s="4" t="s">
        <v>383</v>
      </c>
      <c r="H42" s="4" t="s">
        <v>383</v>
      </c>
      <c r="I42" s="6"/>
      <c r="J42" s="6">
        <v>0</v>
      </c>
      <c r="K42" s="6">
        <v>469775.7</v>
      </c>
      <c r="L42" s="6">
        <v>-24158553.460000001</v>
      </c>
      <c r="M42" s="6"/>
    </row>
    <row r="43" spans="1:13" hidden="1" outlineLevel="1" x14ac:dyDescent="0.25">
      <c r="A43" s="4" t="s">
        <v>387</v>
      </c>
      <c r="B43" s="4" t="s">
        <v>383</v>
      </c>
      <c r="C43" s="4" t="s">
        <v>409</v>
      </c>
      <c r="D43" s="5" t="s">
        <v>408</v>
      </c>
      <c r="E43" s="4" t="s">
        <v>402</v>
      </c>
      <c r="F43" s="4" t="s">
        <v>401</v>
      </c>
      <c r="G43" s="4" t="s">
        <v>383</v>
      </c>
      <c r="H43" s="4" t="s">
        <v>383</v>
      </c>
      <c r="I43" s="6"/>
      <c r="J43" s="6">
        <v>0</v>
      </c>
      <c r="K43" s="6">
        <v>1769400</v>
      </c>
      <c r="L43" s="6">
        <v>-25927953.460000001</v>
      </c>
      <c r="M43" s="6"/>
    </row>
    <row r="44" spans="1:13" hidden="1" outlineLevel="1" x14ac:dyDescent="0.25">
      <c r="A44" s="4" t="s">
        <v>387</v>
      </c>
      <c r="B44" s="4" t="s">
        <v>383</v>
      </c>
      <c r="C44" s="4" t="s">
        <v>409</v>
      </c>
      <c r="D44" s="5" t="s">
        <v>408</v>
      </c>
      <c r="E44" s="4" t="s">
        <v>64</v>
      </c>
      <c r="F44" s="4" t="s">
        <v>65</v>
      </c>
      <c r="G44" s="4" t="s">
        <v>383</v>
      </c>
      <c r="H44" s="4" t="s">
        <v>383</v>
      </c>
      <c r="I44" s="6"/>
      <c r="J44" s="6">
        <v>0</v>
      </c>
      <c r="K44" s="6">
        <v>530820</v>
      </c>
      <c r="L44" s="6">
        <v>-26458773.460000001</v>
      </c>
      <c r="M44" s="6"/>
    </row>
    <row r="45" spans="1:13" hidden="1" outlineLevel="1" x14ac:dyDescent="0.25">
      <c r="A45" s="4" t="s">
        <v>387</v>
      </c>
      <c r="B45" s="4" t="s">
        <v>383</v>
      </c>
      <c r="C45" s="4" t="s">
        <v>409</v>
      </c>
      <c r="D45" s="5" t="s">
        <v>408</v>
      </c>
      <c r="E45" s="4" t="s">
        <v>39</v>
      </c>
      <c r="F45" s="4" t="s">
        <v>40</v>
      </c>
      <c r="G45" s="4" t="s">
        <v>383</v>
      </c>
      <c r="H45" s="4" t="s">
        <v>383</v>
      </c>
      <c r="I45" s="6"/>
      <c r="J45" s="6">
        <v>0</v>
      </c>
      <c r="K45" s="6">
        <v>47712</v>
      </c>
      <c r="L45" s="6">
        <v>-26506485.460000001</v>
      </c>
      <c r="M45" s="6"/>
    </row>
    <row r="46" spans="1:13" hidden="1" outlineLevel="1" x14ac:dyDescent="0.25">
      <c r="A46" s="4" t="s">
        <v>387</v>
      </c>
      <c r="B46" s="4" t="s">
        <v>383</v>
      </c>
      <c r="C46" s="4" t="s">
        <v>409</v>
      </c>
      <c r="D46" s="5" t="s">
        <v>408</v>
      </c>
      <c r="E46" s="4" t="s">
        <v>17</v>
      </c>
      <c r="F46" s="4" t="s">
        <v>19</v>
      </c>
      <c r="G46" s="4" t="s">
        <v>383</v>
      </c>
      <c r="H46" s="4" t="s">
        <v>383</v>
      </c>
      <c r="I46" s="6"/>
      <c r="J46" s="6">
        <v>0</v>
      </c>
      <c r="K46" s="6">
        <v>110587.5</v>
      </c>
      <c r="L46" s="6">
        <v>-26617072.960000001</v>
      </c>
      <c r="M46" s="6"/>
    </row>
    <row r="47" spans="1:13" hidden="1" outlineLevel="1" x14ac:dyDescent="0.25">
      <c r="A47" s="4" t="s">
        <v>387</v>
      </c>
      <c r="B47" s="4" t="s">
        <v>383</v>
      </c>
      <c r="C47" s="4" t="s">
        <v>409</v>
      </c>
      <c r="D47" s="5" t="s">
        <v>408</v>
      </c>
      <c r="E47" s="4" t="s">
        <v>402</v>
      </c>
      <c r="F47" s="4" t="s">
        <v>401</v>
      </c>
      <c r="G47" s="4" t="s">
        <v>383</v>
      </c>
      <c r="H47" s="4" t="s">
        <v>383</v>
      </c>
      <c r="I47" s="6"/>
      <c r="J47" s="6">
        <v>0</v>
      </c>
      <c r="K47" s="6">
        <v>469775.7</v>
      </c>
      <c r="L47" s="6">
        <v>-27086848.66</v>
      </c>
      <c r="M47" s="6"/>
    </row>
    <row r="48" spans="1:13" hidden="1" outlineLevel="1" x14ac:dyDescent="0.25">
      <c r="A48" s="4" t="s">
        <v>387</v>
      </c>
      <c r="B48" s="4" t="s">
        <v>383</v>
      </c>
      <c r="C48" s="4" t="s">
        <v>409</v>
      </c>
      <c r="D48" s="5" t="s">
        <v>408</v>
      </c>
      <c r="E48" s="4" t="s">
        <v>64</v>
      </c>
      <c r="F48" s="4" t="s">
        <v>65</v>
      </c>
      <c r="G48" s="4" t="s">
        <v>383</v>
      </c>
      <c r="H48" s="4" t="s">
        <v>383</v>
      </c>
      <c r="I48" s="6"/>
      <c r="J48" s="6">
        <v>0</v>
      </c>
      <c r="K48" s="6">
        <v>612654.75</v>
      </c>
      <c r="L48" s="6">
        <v>-27699503.41</v>
      </c>
      <c r="M48" s="6"/>
    </row>
    <row r="49" spans="1:13" hidden="1" outlineLevel="1" x14ac:dyDescent="0.25">
      <c r="A49" s="4" t="s">
        <v>387</v>
      </c>
      <c r="B49" s="4" t="s">
        <v>383</v>
      </c>
      <c r="C49" s="4" t="s">
        <v>409</v>
      </c>
      <c r="D49" s="5" t="s">
        <v>408</v>
      </c>
      <c r="E49" s="4" t="s">
        <v>64</v>
      </c>
      <c r="F49" s="4" t="s">
        <v>65</v>
      </c>
      <c r="G49" s="4" t="s">
        <v>383</v>
      </c>
      <c r="H49" s="4" t="s">
        <v>383</v>
      </c>
      <c r="I49" s="6"/>
      <c r="J49" s="6">
        <v>0</v>
      </c>
      <c r="K49" s="6">
        <v>406962</v>
      </c>
      <c r="L49" s="6">
        <v>-28106465.41</v>
      </c>
      <c r="M49" s="6"/>
    </row>
    <row r="50" spans="1:13" hidden="1" outlineLevel="1" x14ac:dyDescent="0.25">
      <c r="A50" s="4" t="s">
        <v>387</v>
      </c>
      <c r="B50" s="4" t="s">
        <v>383</v>
      </c>
      <c r="C50" s="4" t="s">
        <v>409</v>
      </c>
      <c r="D50" s="5" t="s">
        <v>408</v>
      </c>
      <c r="E50" s="4" t="s">
        <v>64</v>
      </c>
      <c r="F50" s="4" t="s">
        <v>65</v>
      </c>
      <c r="G50" s="4" t="s">
        <v>383</v>
      </c>
      <c r="H50" s="4" t="s">
        <v>383</v>
      </c>
      <c r="I50" s="6"/>
      <c r="J50" s="6">
        <v>0</v>
      </c>
      <c r="K50" s="6">
        <v>115011</v>
      </c>
      <c r="L50" s="6">
        <v>-28221476.41</v>
      </c>
      <c r="M50" s="6"/>
    </row>
    <row r="51" spans="1:13" hidden="1" outlineLevel="1" x14ac:dyDescent="0.25">
      <c r="A51" s="4" t="s">
        <v>387</v>
      </c>
      <c r="B51" s="4" t="s">
        <v>383</v>
      </c>
      <c r="C51" s="4" t="s">
        <v>409</v>
      </c>
      <c r="D51" s="5" t="s">
        <v>408</v>
      </c>
      <c r="E51" s="4" t="s">
        <v>64</v>
      </c>
      <c r="F51" s="4" t="s">
        <v>65</v>
      </c>
      <c r="G51" s="4" t="s">
        <v>383</v>
      </c>
      <c r="H51" s="4" t="s">
        <v>383</v>
      </c>
      <c r="I51" s="6"/>
      <c r="J51" s="6">
        <v>0</v>
      </c>
      <c r="K51" s="6">
        <v>88470</v>
      </c>
      <c r="L51" s="6">
        <v>-28309946.41</v>
      </c>
      <c r="M51" s="6"/>
    </row>
    <row r="52" spans="1:13" hidden="1" outlineLevel="1" x14ac:dyDescent="0.25">
      <c r="A52" s="4" t="s">
        <v>387</v>
      </c>
      <c r="B52" s="4" t="s">
        <v>383</v>
      </c>
      <c r="C52" s="4" t="s">
        <v>409</v>
      </c>
      <c r="D52" s="5" t="s">
        <v>408</v>
      </c>
      <c r="E52" s="4" t="s">
        <v>389</v>
      </c>
      <c r="F52" s="4" t="s">
        <v>388</v>
      </c>
      <c r="G52" s="4" t="s">
        <v>383</v>
      </c>
      <c r="H52" s="4" t="s">
        <v>383</v>
      </c>
      <c r="I52" s="6"/>
      <c r="J52" s="6">
        <v>0</v>
      </c>
      <c r="K52" s="6">
        <v>128998.11</v>
      </c>
      <c r="L52" s="6">
        <v>-28438944.52</v>
      </c>
      <c r="M52" s="6"/>
    </row>
    <row r="53" spans="1:13" hidden="1" outlineLevel="1" x14ac:dyDescent="0.25">
      <c r="A53" s="4" t="s">
        <v>387</v>
      </c>
      <c r="B53" s="4" t="s">
        <v>383</v>
      </c>
      <c r="C53" s="4" t="s">
        <v>407</v>
      </c>
      <c r="D53" s="5" t="s">
        <v>405</v>
      </c>
      <c r="E53" s="4" t="s">
        <v>44</v>
      </c>
      <c r="F53" s="4" t="s">
        <v>45</v>
      </c>
      <c r="G53" s="4" t="s">
        <v>383</v>
      </c>
      <c r="H53" s="4" t="s">
        <v>383</v>
      </c>
      <c r="I53" s="6"/>
      <c r="J53" s="6">
        <v>0</v>
      </c>
      <c r="K53" s="6">
        <v>7203.6</v>
      </c>
      <c r="L53" s="6">
        <v>-28446148.120000001</v>
      </c>
      <c r="M53" s="6"/>
    </row>
    <row r="54" spans="1:13" hidden="1" outlineLevel="1" x14ac:dyDescent="0.25">
      <c r="A54" s="4" t="s">
        <v>387</v>
      </c>
      <c r="B54" s="4" t="s">
        <v>383</v>
      </c>
      <c r="C54" s="4" t="s">
        <v>406</v>
      </c>
      <c r="D54" s="5" t="s">
        <v>405</v>
      </c>
      <c r="E54" s="4" t="s">
        <v>404</v>
      </c>
      <c r="F54" s="4" t="s">
        <v>403</v>
      </c>
      <c r="G54" s="4" t="s">
        <v>383</v>
      </c>
      <c r="H54" s="4" t="s">
        <v>383</v>
      </c>
      <c r="I54" s="6"/>
      <c r="J54" s="6">
        <v>0</v>
      </c>
      <c r="K54" s="6">
        <v>1419.28</v>
      </c>
      <c r="L54" s="6">
        <v>-28447567.399999999</v>
      </c>
      <c r="M54" s="6"/>
    </row>
    <row r="55" spans="1:13" hidden="1" outlineLevel="1" x14ac:dyDescent="0.25">
      <c r="A55" s="4" t="s">
        <v>387</v>
      </c>
      <c r="B55" s="4" t="s">
        <v>383</v>
      </c>
      <c r="C55" s="4" t="s">
        <v>406</v>
      </c>
      <c r="D55" s="5" t="s">
        <v>405</v>
      </c>
      <c r="E55" s="4" t="s">
        <v>394</v>
      </c>
      <c r="F55" s="4" t="s">
        <v>393</v>
      </c>
      <c r="G55" s="4" t="s">
        <v>383</v>
      </c>
      <c r="H55" s="4" t="s">
        <v>383</v>
      </c>
      <c r="I55" s="6"/>
      <c r="J55" s="6">
        <v>0</v>
      </c>
      <c r="K55" s="6">
        <v>10975</v>
      </c>
      <c r="L55" s="6">
        <v>-28458542.399999999</v>
      </c>
      <c r="M55" s="6"/>
    </row>
    <row r="56" spans="1:13" hidden="1" outlineLevel="1" x14ac:dyDescent="0.25">
      <c r="A56" s="4" t="s">
        <v>387</v>
      </c>
      <c r="B56" s="4" t="s">
        <v>383</v>
      </c>
      <c r="C56" s="4" t="s">
        <v>406</v>
      </c>
      <c r="D56" s="5" t="s">
        <v>405</v>
      </c>
      <c r="E56" s="4" t="s">
        <v>396</v>
      </c>
      <c r="F56" s="4" t="s">
        <v>395</v>
      </c>
      <c r="G56" s="4" t="s">
        <v>383</v>
      </c>
      <c r="H56" s="4" t="s">
        <v>383</v>
      </c>
      <c r="I56" s="6"/>
      <c r="J56" s="6">
        <v>0</v>
      </c>
      <c r="K56" s="6">
        <v>118310.5</v>
      </c>
      <c r="L56" s="6">
        <v>-28576852.899999999</v>
      </c>
      <c r="M56" s="6"/>
    </row>
    <row r="57" spans="1:13" hidden="1" outlineLevel="1" x14ac:dyDescent="0.25">
      <c r="A57" s="4" t="s">
        <v>387</v>
      </c>
      <c r="B57" s="4" t="s">
        <v>383</v>
      </c>
      <c r="C57" s="4" t="s">
        <v>406</v>
      </c>
      <c r="D57" s="5" t="s">
        <v>405</v>
      </c>
      <c r="E57" s="4" t="s">
        <v>396</v>
      </c>
      <c r="F57" s="4" t="s">
        <v>395</v>
      </c>
      <c r="G57" s="4" t="s">
        <v>383</v>
      </c>
      <c r="H57" s="4" t="s">
        <v>383</v>
      </c>
      <c r="I57" s="6"/>
      <c r="J57" s="6">
        <v>0</v>
      </c>
      <c r="K57" s="6">
        <v>118310.5</v>
      </c>
      <c r="L57" s="6">
        <v>-28695163.399999999</v>
      </c>
      <c r="M57" s="6"/>
    </row>
    <row r="58" spans="1:13" hidden="1" outlineLevel="1" x14ac:dyDescent="0.25">
      <c r="A58" s="4" t="s">
        <v>387</v>
      </c>
      <c r="B58" s="4" t="s">
        <v>383</v>
      </c>
      <c r="C58" s="4" t="s">
        <v>406</v>
      </c>
      <c r="D58" s="5" t="s">
        <v>405</v>
      </c>
      <c r="E58" s="4" t="s">
        <v>28</v>
      </c>
      <c r="F58" s="4" t="s">
        <v>29</v>
      </c>
      <c r="G58" s="4" t="s">
        <v>383</v>
      </c>
      <c r="H58" s="4" t="s">
        <v>383</v>
      </c>
      <c r="I58" s="6"/>
      <c r="J58" s="6">
        <v>0</v>
      </c>
      <c r="K58" s="6">
        <v>117432.5</v>
      </c>
      <c r="L58" s="6">
        <v>-28812595.899999999</v>
      </c>
      <c r="M58" s="6"/>
    </row>
    <row r="59" spans="1:13" hidden="1" outlineLevel="1" x14ac:dyDescent="0.25">
      <c r="A59" s="4" t="s">
        <v>387</v>
      </c>
      <c r="B59" s="4" t="s">
        <v>383</v>
      </c>
      <c r="C59" s="4" t="s">
        <v>406</v>
      </c>
      <c r="D59" s="5" t="s">
        <v>405</v>
      </c>
      <c r="E59" s="4" t="s">
        <v>17</v>
      </c>
      <c r="F59" s="4" t="s">
        <v>19</v>
      </c>
      <c r="G59" s="4" t="s">
        <v>383</v>
      </c>
      <c r="H59" s="4" t="s">
        <v>383</v>
      </c>
      <c r="I59" s="6"/>
      <c r="J59" s="6">
        <v>0</v>
      </c>
      <c r="K59" s="6">
        <v>18438</v>
      </c>
      <c r="L59" s="6">
        <v>-28831033.899999999</v>
      </c>
      <c r="M59" s="6"/>
    </row>
    <row r="60" spans="1:13" hidden="1" outlineLevel="1" x14ac:dyDescent="0.25">
      <c r="A60" s="4" t="s">
        <v>387</v>
      </c>
      <c r="B60" s="4" t="s">
        <v>383</v>
      </c>
      <c r="C60" s="4" t="s">
        <v>406</v>
      </c>
      <c r="D60" s="5" t="s">
        <v>405</v>
      </c>
      <c r="E60" s="4" t="s">
        <v>44</v>
      </c>
      <c r="F60" s="4" t="s">
        <v>45</v>
      </c>
      <c r="G60" s="4" t="s">
        <v>383</v>
      </c>
      <c r="H60" s="4" t="s">
        <v>383</v>
      </c>
      <c r="I60" s="6"/>
      <c r="J60" s="6">
        <v>0</v>
      </c>
      <c r="K60" s="6">
        <v>47412</v>
      </c>
      <c r="L60" s="6">
        <v>-28878445.899999999</v>
      </c>
      <c r="M60" s="6"/>
    </row>
    <row r="61" spans="1:13" hidden="1" outlineLevel="1" x14ac:dyDescent="0.25">
      <c r="A61" s="4" t="s">
        <v>387</v>
      </c>
      <c r="B61" s="4" t="s">
        <v>383</v>
      </c>
      <c r="C61" s="4" t="s">
        <v>400</v>
      </c>
      <c r="D61" s="5" t="s">
        <v>37</v>
      </c>
      <c r="E61" s="4" t="s">
        <v>404</v>
      </c>
      <c r="F61" s="4" t="s">
        <v>403</v>
      </c>
      <c r="G61" s="4" t="s">
        <v>383</v>
      </c>
      <c r="H61" s="4" t="s">
        <v>383</v>
      </c>
      <c r="I61" s="6"/>
      <c r="J61" s="6">
        <v>0</v>
      </c>
      <c r="K61" s="6">
        <v>250.88</v>
      </c>
      <c r="L61" s="6">
        <v>-28878696.780000001</v>
      </c>
      <c r="M61" s="6"/>
    </row>
    <row r="62" spans="1:13" hidden="1" outlineLevel="1" x14ac:dyDescent="0.25">
      <c r="A62" s="4" t="s">
        <v>387</v>
      </c>
      <c r="B62" s="4" t="s">
        <v>383</v>
      </c>
      <c r="C62" s="4" t="s">
        <v>400</v>
      </c>
      <c r="D62" s="5" t="s">
        <v>37</v>
      </c>
      <c r="E62" s="4" t="s">
        <v>394</v>
      </c>
      <c r="F62" s="4" t="s">
        <v>393</v>
      </c>
      <c r="G62" s="4" t="s">
        <v>383</v>
      </c>
      <c r="H62" s="4" t="s">
        <v>383</v>
      </c>
      <c r="I62" s="6"/>
      <c r="J62" s="6">
        <v>0</v>
      </c>
      <c r="K62" s="6">
        <v>1940</v>
      </c>
      <c r="L62" s="6">
        <v>-28880636.780000001</v>
      </c>
      <c r="M62" s="6"/>
    </row>
    <row r="63" spans="1:13" hidden="1" outlineLevel="1" x14ac:dyDescent="0.25">
      <c r="A63" s="4" t="s">
        <v>387</v>
      </c>
      <c r="B63" s="4" t="s">
        <v>383</v>
      </c>
      <c r="C63" s="4" t="s">
        <v>400</v>
      </c>
      <c r="D63" s="5" t="s">
        <v>37</v>
      </c>
      <c r="E63" s="4" t="s">
        <v>399</v>
      </c>
      <c r="F63" s="4" t="s">
        <v>398</v>
      </c>
      <c r="G63" s="4" t="s">
        <v>383</v>
      </c>
      <c r="H63" s="4" t="s">
        <v>383</v>
      </c>
      <c r="I63" s="6"/>
      <c r="J63" s="6">
        <v>0</v>
      </c>
      <c r="K63" s="6">
        <v>5803.2</v>
      </c>
      <c r="L63" s="6">
        <v>-28886439.98</v>
      </c>
      <c r="M63" s="6"/>
    </row>
    <row r="64" spans="1:13" hidden="1" outlineLevel="1" x14ac:dyDescent="0.25">
      <c r="A64" s="4" t="s">
        <v>387</v>
      </c>
      <c r="B64" s="4" t="s">
        <v>383</v>
      </c>
      <c r="C64" s="4" t="s">
        <v>400</v>
      </c>
      <c r="D64" s="5" t="s">
        <v>37</v>
      </c>
      <c r="E64" s="4" t="s">
        <v>399</v>
      </c>
      <c r="F64" s="4" t="s">
        <v>398</v>
      </c>
      <c r="G64" s="4" t="s">
        <v>383</v>
      </c>
      <c r="H64" s="4" t="s">
        <v>383</v>
      </c>
      <c r="I64" s="6"/>
      <c r="J64" s="6">
        <v>0</v>
      </c>
      <c r="K64" s="6">
        <v>3571.2</v>
      </c>
      <c r="L64" s="6">
        <v>-28890011.18</v>
      </c>
      <c r="M64" s="6"/>
    </row>
    <row r="65" spans="1:13" hidden="1" outlineLevel="1" x14ac:dyDescent="0.25">
      <c r="A65" s="4" t="s">
        <v>387</v>
      </c>
      <c r="B65" s="4" t="s">
        <v>383</v>
      </c>
      <c r="C65" s="4" t="s">
        <v>400</v>
      </c>
      <c r="D65" s="5" t="s">
        <v>37</v>
      </c>
      <c r="E65" s="4" t="s">
        <v>396</v>
      </c>
      <c r="F65" s="4" t="s">
        <v>395</v>
      </c>
      <c r="G65" s="4" t="s">
        <v>383</v>
      </c>
      <c r="H65" s="4" t="s">
        <v>383</v>
      </c>
      <c r="I65" s="6"/>
      <c r="J65" s="6">
        <v>0</v>
      </c>
      <c r="K65" s="6">
        <v>20913.2</v>
      </c>
      <c r="L65" s="6">
        <v>-28910924.379999999</v>
      </c>
      <c r="M65" s="6"/>
    </row>
    <row r="66" spans="1:13" hidden="1" outlineLevel="1" x14ac:dyDescent="0.25">
      <c r="A66" s="4" t="s">
        <v>387</v>
      </c>
      <c r="B66" s="4" t="s">
        <v>383</v>
      </c>
      <c r="C66" s="4" t="s">
        <v>400</v>
      </c>
      <c r="D66" s="5" t="s">
        <v>37</v>
      </c>
      <c r="E66" s="4" t="s">
        <v>396</v>
      </c>
      <c r="F66" s="4" t="s">
        <v>395</v>
      </c>
      <c r="G66" s="4" t="s">
        <v>383</v>
      </c>
      <c r="H66" s="4" t="s">
        <v>383</v>
      </c>
      <c r="I66" s="6"/>
      <c r="J66" s="6">
        <v>0</v>
      </c>
      <c r="K66" s="6">
        <v>20913.2</v>
      </c>
      <c r="L66" s="6">
        <v>-28931837.579999998</v>
      </c>
      <c r="M66" s="6"/>
    </row>
    <row r="67" spans="1:13" hidden="1" outlineLevel="1" x14ac:dyDescent="0.25">
      <c r="A67" s="4" t="s">
        <v>387</v>
      </c>
      <c r="B67" s="4" t="s">
        <v>383</v>
      </c>
      <c r="C67" s="4" t="s">
        <v>400</v>
      </c>
      <c r="D67" s="5" t="s">
        <v>37</v>
      </c>
      <c r="E67" s="4" t="s">
        <v>396</v>
      </c>
      <c r="F67" s="4" t="s">
        <v>395</v>
      </c>
      <c r="G67" s="4" t="s">
        <v>383</v>
      </c>
      <c r="H67" s="4" t="s">
        <v>383</v>
      </c>
      <c r="I67" s="6"/>
      <c r="J67" s="6">
        <v>0</v>
      </c>
      <c r="K67" s="6">
        <v>513873.05</v>
      </c>
      <c r="L67" s="6">
        <v>-29445710.629999999</v>
      </c>
      <c r="M67" s="6"/>
    </row>
    <row r="68" spans="1:13" hidden="1" outlineLevel="1" x14ac:dyDescent="0.25">
      <c r="A68" s="4" t="s">
        <v>387</v>
      </c>
      <c r="B68" s="4" t="s">
        <v>383</v>
      </c>
      <c r="C68" s="4" t="s">
        <v>400</v>
      </c>
      <c r="D68" s="5" t="s">
        <v>37</v>
      </c>
      <c r="E68" s="4" t="s">
        <v>402</v>
      </c>
      <c r="F68" s="4" t="s">
        <v>401</v>
      </c>
      <c r="G68" s="4" t="s">
        <v>383</v>
      </c>
      <c r="H68" s="4" t="s">
        <v>383</v>
      </c>
      <c r="I68" s="6"/>
      <c r="J68" s="6">
        <v>0</v>
      </c>
      <c r="K68" s="6">
        <v>7996.86</v>
      </c>
      <c r="L68" s="6">
        <v>-29453707.489999998</v>
      </c>
      <c r="M68" s="6"/>
    </row>
    <row r="69" spans="1:13" hidden="1" outlineLevel="1" x14ac:dyDescent="0.25">
      <c r="A69" s="4" t="s">
        <v>387</v>
      </c>
      <c r="B69" s="4" t="s">
        <v>383</v>
      </c>
      <c r="C69" s="4" t="s">
        <v>400</v>
      </c>
      <c r="D69" s="5" t="s">
        <v>37</v>
      </c>
      <c r="E69" s="4" t="s">
        <v>402</v>
      </c>
      <c r="F69" s="4" t="s">
        <v>401</v>
      </c>
      <c r="G69" s="4" t="s">
        <v>383</v>
      </c>
      <c r="H69" s="4" t="s">
        <v>383</v>
      </c>
      <c r="I69" s="6"/>
      <c r="J69" s="6">
        <v>0</v>
      </c>
      <c r="K69" s="6">
        <v>30120</v>
      </c>
      <c r="L69" s="6">
        <v>-29483827.489999998</v>
      </c>
      <c r="M69" s="6"/>
    </row>
    <row r="70" spans="1:13" hidden="1" outlineLevel="1" x14ac:dyDescent="0.25">
      <c r="A70" s="4" t="s">
        <v>387</v>
      </c>
      <c r="B70" s="4" t="s">
        <v>383</v>
      </c>
      <c r="C70" s="4" t="s">
        <v>400</v>
      </c>
      <c r="D70" s="5" t="s">
        <v>37</v>
      </c>
      <c r="E70" s="4" t="s">
        <v>402</v>
      </c>
      <c r="F70" s="4" t="s">
        <v>401</v>
      </c>
      <c r="G70" s="4" t="s">
        <v>383</v>
      </c>
      <c r="H70" s="4" t="s">
        <v>383</v>
      </c>
      <c r="I70" s="6"/>
      <c r="J70" s="6">
        <v>0</v>
      </c>
      <c r="K70" s="6">
        <v>7996.86</v>
      </c>
      <c r="L70" s="6">
        <v>-29491824.350000001</v>
      </c>
      <c r="M70" s="6"/>
    </row>
    <row r="71" spans="1:13" hidden="1" outlineLevel="1" x14ac:dyDescent="0.25">
      <c r="A71" s="4" t="s">
        <v>387</v>
      </c>
      <c r="B71" s="4" t="s">
        <v>383</v>
      </c>
      <c r="C71" s="4" t="s">
        <v>400</v>
      </c>
      <c r="D71" s="5" t="s">
        <v>37</v>
      </c>
      <c r="E71" s="4" t="s">
        <v>64</v>
      </c>
      <c r="F71" s="4" t="s">
        <v>65</v>
      </c>
      <c r="G71" s="4" t="s">
        <v>383</v>
      </c>
      <c r="H71" s="4" t="s">
        <v>383</v>
      </c>
      <c r="I71" s="6"/>
      <c r="J71" s="6">
        <v>0</v>
      </c>
      <c r="K71" s="6">
        <v>11015.88</v>
      </c>
      <c r="L71" s="6">
        <v>-29502840.23</v>
      </c>
      <c r="M71" s="6"/>
    </row>
    <row r="72" spans="1:13" hidden="1" outlineLevel="1" x14ac:dyDescent="0.25">
      <c r="A72" s="4" t="s">
        <v>387</v>
      </c>
      <c r="B72" s="4" t="s">
        <v>383</v>
      </c>
      <c r="C72" s="4" t="s">
        <v>400</v>
      </c>
      <c r="D72" s="5" t="s">
        <v>37</v>
      </c>
      <c r="E72" s="4" t="s">
        <v>44</v>
      </c>
      <c r="F72" s="4" t="s">
        <v>45</v>
      </c>
      <c r="G72" s="4" t="s">
        <v>383</v>
      </c>
      <c r="H72" s="4" t="s">
        <v>383</v>
      </c>
      <c r="I72" s="6"/>
      <c r="J72" s="6">
        <v>0</v>
      </c>
      <c r="K72" s="6">
        <v>1328.4</v>
      </c>
      <c r="L72" s="6">
        <v>-29504168.629999999</v>
      </c>
      <c r="M72" s="6"/>
    </row>
    <row r="73" spans="1:13" hidden="1" outlineLevel="1" x14ac:dyDescent="0.25">
      <c r="A73" s="4" t="s">
        <v>387</v>
      </c>
      <c r="B73" s="4" t="s">
        <v>383</v>
      </c>
      <c r="C73" s="4" t="s">
        <v>400</v>
      </c>
      <c r="D73" s="5" t="s">
        <v>37</v>
      </c>
      <c r="E73" s="4" t="s">
        <v>50</v>
      </c>
      <c r="F73" s="4" t="s">
        <v>51</v>
      </c>
      <c r="G73" s="4" t="s">
        <v>383</v>
      </c>
      <c r="H73" s="4" t="s">
        <v>383</v>
      </c>
      <c r="I73" s="6"/>
      <c r="J73" s="6">
        <v>0</v>
      </c>
      <c r="K73" s="6">
        <v>26222.37</v>
      </c>
      <c r="L73" s="6">
        <v>-29530391</v>
      </c>
      <c r="M73" s="6"/>
    </row>
    <row r="74" spans="1:13" hidden="1" outlineLevel="1" x14ac:dyDescent="0.25">
      <c r="A74" s="4" t="s">
        <v>387</v>
      </c>
      <c r="B74" s="4" t="s">
        <v>383</v>
      </c>
      <c r="C74" s="4" t="s">
        <v>400</v>
      </c>
      <c r="D74" s="5" t="s">
        <v>37</v>
      </c>
      <c r="E74" s="4" t="s">
        <v>28</v>
      </c>
      <c r="F74" s="4" t="s">
        <v>29</v>
      </c>
      <c r="G74" s="4" t="s">
        <v>383</v>
      </c>
      <c r="H74" s="4" t="s">
        <v>383</v>
      </c>
      <c r="I74" s="6"/>
      <c r="J74" s="6">
        <v>0</v>
      </c>
      <c r="K74" s="6">
        <v>20758</v>
      </c>
      <c r="L74" s="6">
        <v>-29551149</v>
      </c>
      <c r="M74" s="6"/>
    </row>
    <row r="75" spans="1:13" hidden="1" outlineLevel="1" x14ac:dyDescent="0.25">
      <c r="A75" s="4" t="s">
        <v>387</v>
      </c>
      <c r="B75" s="4" t="s">
        <v>383</v>
      </c>
      <c r="C75" s="4" t="s">
        <v>400</v>
      </c>
      <c r="D75" s="5" t="s">
        <v>37</v>
      </c>
      <c r="E75" s="4" t="s">
        <v>17</v>
      </c>
      <c r="F75" s="4" t="s">
        <v>19</v>
      </c>
      <c r="G75" s="4" t="s">
        <v>383</v>
      </c>
      <c r="H75" s="4" t="s">
        <v>383</v>
      </c>
      <c r="I75" s="6"/>
      <c r="J75" s="6">
        <v>0</v>
      </c>
      <c r="K75" s="6">
        <v>3259.2</v>
      </c>
      <c r="L75" s="6">
        <v>-29554408.199999999</v>
      </c>
      <c r="M75" s="6"/>
    </row>
    <row r="76" spans="1:13" hidden="1" outlineLevel="1" x14ac:dyDescent="0.25">
      <c r="A76" s="4" t="s">
        <v>387</v>
      </c>
      <c r="B76" s="4" t="s">
        <v>383</v>
      </c>
      <c r="C76" s="4" t="s">
        <v>400</v>
      </c>
      <c r="D76" s="5" t="s">
        <v>37</v>
      </c>
      <c r="E76" s="4" t="s">
        <v>385</v>
      </c>
      <c r="F76" s="4" t="s">
        <v>384</v>
      </c>
      <c r="G76" s="4" t="s">
        <v>383</v>
      </c>
      <c r="H76" s="4" t="s">
        <v>383</v>
      </c>
      <c r="I76" s="6"/>
      <c r="J76" s="6">
        <v>0</v>
      </c>
      <c r="K76" s="6">
        <v>98164</v>
      </c>
      <c r="L76" s="6">
        <v>-29652572.199999999</v>
      </c>
      <c r="M76" s="6"/>
    </row>
    <row r="77" spans="1:13" hidden="1" outlineLevel="1" x14ac:dyDescent="0.25">
      <c r="A77" s="4" t="s">
        <v>387</v>
      </c>
      <c r="B77" s="4" t="s">
        <v>383</v>
      </c>
      <c r="C77" s="4" t="s">
        <v>386</v>
      </c>
      <c r="D77" s="5" t="s">
        <v>113</v>
      </c>
      <c r="E77" s="4" t="s">
        <v>392</v>
      </c>
      <c r="F77" s="4" t="s">
        <v>391</v>
      </c>
      <c r="G77" s="4" t="s">
        <v>383</v>
      </c>
      <c r="H77" s="4" t="s">
        <v>383</v>
      </c>
      <c r="I77" s="6"/>
      <c r="J77" s="6">
        <v>0</v>
      </c>
      <c r="K77" s="6">
        <v>345494.16</v>
      </c>
      <c r="L77" s="6">
        <v>-29998066.359999999</v>
      </c>
      <c r="M77" s="6"/>
    </row>
    <row r="78" spans="1:13" hidden="1" outlineLevel="1" x14ac:dyDescent="0.25">
      <c r="A78" s="4" t="s">
        <v>387</v>
      </c>
      <c r="B78" s="4" t="s">
        <v>383</v>
      </c>
      <c r="C78" s="4" t="s">
        <v>397</v>
      </c>
      <c r="D78" s="5" t="s">
        <v>113</v>
      </c>
      <c r="E78" s="4" t="s">
        <v>399</v>
      </c>
      <c r="F78" s="4" t="s">
        <v>398</v>
      </c>
      <c r="G78" s="4" t="s">
        <v>383</v>
      </c>
      <c r="H78" s="4" t="s">
        <v>383</v>
      </c>
      <c r="I78" s="6"/>
      <c r="J78" s="6">
        <v>0</v>
      </c>
      <c r="K78" s="6">
        <v>5030.3999999999996</v>
      </c>
      <c r="L78" s="6">
        <v>-30003096.760000002</v>
      </c>
      <c r="M78" s="6"/>
    </row>
    <row r="79" spans="1:13" hidden="1" outlineLevel="1" x14ac:dyDescent="0.25">
      <c r="A79" s="4" t="s">
        <v>387</v>
      </c>
      <c r="B79" s="4" t="s">
        <v>383</v>
      </c>
      <c r="C79" s="4" t="s">
        <v>397</v>
      </c>
      <c r="D79" s="5" t="s">
        <v>113</v>
      </c>
      <c r="E79" s="4" t="s">
        <v>396</v>
      </c>
      <c r="F79" s="4" t="s">
        <v>395</v>
      </c>
      <c r="G79" s="4" t="s">
        <v>383</v>
      </c>
      <c r="H79" s="4" t="s">
        <v>383</v>
      </c>
      <c r="I79" s="6"/>
      <c r="J79" s="6">
        <v>0</v>
      </c>
      <c r="K79" s="6">
        <v>2911309.2</v>
      </c>
      <c r="L79" s="6">
        <v>-32914405.960000001</v>
      </c>
      <c r="M79" s="6"/>
    </row>
    <row r="80" spans="1:13" hidden="1" outlineLevel="1" x14ac:dyDescent="0.25">
      <c r="A80" s="4" t="s">
        <v>387</v>
      </c>
      <c r="B80" s="4" t="s">
        <v>383</v>
      </c>
      <c r="C80" s="4" t="s">
        <v>386</v>
      </c>
      <c r="D80" s="5" t="s">
        <v>113</v>
      </c>
      <c r="E80" s="4" t="s">
        <v>392</v>
      </c>
      <c r="F80" s="4" t="s">
        <v>391</v>
      </c>
      <c r="G80" s="4" t="s">
        <v>383</v>
      </c>
      <c r="H80" s="4" t="s">
        <v>383</v>
      </c>
      <c r="I80" s="6"/>
      <c r="J80" s="6">
        <v>0</v>
      </c>
      <c r="K80" s="6">
        <v>204705.84</v>
      </c>
      <c r="L80" s="6">
        <v>-33119111.800000001</v>
      </c>
      <c r="M80" s="6"/>
    </row>
    <row r="81" spans="1:13" hidden="1" outlineLevel="1" x14ac:dyDescent="0.25">
      <c r="A81" s="4" t="s">
        <v>387</v>
      </c>
      <c r="B81" s="4" t="s">
        <v>383</v>
      </c>
      <c r="C81" s="4" t="s">
        <v>386</v>
      </c>
      <c r="D81" s="5" t="s">
        <v>113</v>
      </c>
      <c r="E81" s="4" t="s">
        <v>394</v>
      </c>
      <c r="F81" s="4" t="s">
        <v>393</v>
      </c>
      <c r="G81" s="4" t="s">
        <v>383</v>
      </c>
      <c r="H81" s="4" t="s">
        <v>383</v>
      </c>
      <c r="I81" s="6"/>
      <c r="J81" s="6">
        <v>0</v>
      </c>
      <c r="K81" s="6">
        <v>3930</v>
      </c>
      <c r="L81" s="6">
        <v>-33123041.800000001</v>
      </c>
      <c r="M81" s="6"/>
    </row>
    <row r="82" spans="1:13" hidden="1" outlineLevel="1" x14ac:dyDescent="0.25">
      <c r="A82" s="4" t="s">
        <v>387</v>
      </c>
      <c r="B82" s="4" t="s">
        <v>383</v>
      </c>
      <c r="C82" s="4" t="s">
        <v>390</v>
      </c>
      <c r="D82" s="5" t="s">
        <v>113</v>
      </c>
      <c r="E82" s="4" t="s">
        <v>17</v>
      </c>
      <c r="F82" s="4" t="s">
        <v>19</v>
      </c>
      <c r="G82" s="4" t="s">
        <v>383</v>
      </c>
      <c r="H82" s="4" t="s">
        <v>383</v>
      </c>
      <c r="I82" s="6"/>
      <c r="J82" s="6">
        <v>0</v>
      </c>
      <c r="K82" s="6">
        <v>917.28</v>
      </c>
      <c r="L82" s="6">
        <v>-33123959.079999998</v>
      </c>
      <c r="M82" s="6"/>
    </row>
    <row r="83" spans="1:13" hidden="1" outlineLevel="1" x14ac:dyDescent="0.25">
      <c r="A83" s="4" t="s">
        <v>387</v>
      </c>
      <c r="B83" s="4" t="s">
        <v>383</v>
      </c>
      <c r="C83" s="4" t="s">
        <v>386</v>
      </c>
      <c r="D83" s="5" t="s">
        <v>113</v>
      </c>
      <c r="E83" s="4" t="s">
        <v>392</v>
      </c>
      <c r="F83" s="4" t="s">
        <v>391</v>
      </c>
      <c r="G83" s="4" t="s">
        <v>383</v>
      </c>
      <c r="H83" s="4" t="s">
        <v>383</v>
      </c>
      <c r="I83" s="6"/>
      <c r="J83" s="6">
        <v>0</v>
      </c>
      <c r="K83" s="6">
        <v>1100400</v>
      </c>
      <c r="L83" s="6">
        <v>-34224359.079999998</v>
      </c>
      <c r="M83" s="6"/>
    </row>
    <row r="84" spans="1:13" hidden="1" outlineLevel="1" x14ac:dyDescent="0.25">
      <c r="A84" s="4" t="s">
        <v>387</v>
      </c>
      <c r="B84" s="4" t="s">
        <v>383</v>
      </c>
      <c r="C84" s="4" t="s">
        <v>390</v>
      </c>
      <c r="D84" s="5" t="s">
        <v>113</v>
      </c>
      <c r="E84" s="4" t="s">
        <v>17</v>
      </c>
      <c r="F84" s="4" t="s">
        <v>19</v>
      </c>
      <c r="G84" s="4" t="s">
        <v>383</v>
      </c>
      <c r="H84" s="4" t="s">
        <v>383</v>
      </c>
      <c r="I84" s="6"/>
      <c r="J84" s="6">
        <v>0</v>
      </c>
      <c r="K84" s="6">
        <v>917.28</v>
      </c>
      <c r="L84" s="6">
        <v>-34225276.359999999</v>
      </c>
      <c r="M84" s="6"/>
    </row>
    <row r="85" spans="1:13" hidden="1" outlineLevel="1" x14ac:dyDescent="0.25">
      <c r="A85" s="4" t="s">
        <v>387</v>
      </c>
      <c r="B85" s="4" t="s">
        <v>383</v>
      </c>
      <c r="C85" s="4" t="s">
        <v>390</v>
      </c>
      <c r="D85" s="5" t="s">
        <v>113</v>
      </c>
      <c r="E85" s="4" t="s">
        <v>28</v>
      </c>
      <c r="F85" s="4" t="s">
        <v>29</v>
      </c>
      <c r="G85" s="4" t="s">
        <v>383</v>
      </c>
      <c r="H85" s="4" t="s">
        <v>383</v>
      </c>
      <c r="I85" s="6"/>
      <c r="J85" s="6">
        <v>0</v>
      </c>
      <c r="K85" s="6">
        <v>42265</v>
      </c>
      <c r="L85" s="6">
        <v>-34267541.359999999</v>
      </c>
      <c r="M85" s="6"/>
    </row>
    <row r="86" spans="1:13" hidden="1" outlineLevel="1" x14ac:dyDescent="0.25">
      <c r="A86" s="4" t="s">
        <v>387</v>
      </c>
      <c r="B86" s="4" t="s">
        <v>383</v>
      </c>
      <c r="C86" s="4" t="s">
        <v>386</v>
      </c>
      <c r="D86" s="5" t="s">
        <v>113</v>
      </c>
      <c r="E86" s="4" t="s">
        <v>59</v>
      </c>
      <c r="F86" s="4" t="s">
        <v>60</v>
      </c>
      <c r="G86" s="4" t="s">
        <v>383</v>
      </c>
      <c r="H86" s="4" t="s">
        <v>383</v>
      </c>
      <c r="I86" s="6"/>
      <c r="J86" s="6">
        <v>0</v>
      </c>
      <c r="K86" s="6">
        <v>471.6</v>
      </c>
      <c r="L86" s="6">
        <v>-34268012.960000001</v>
      </c>
      <c r="M86" s="6"/>
    </row>
    <row r="87" spans="1:13" hidden="1" outlineLevel="1" x14ac:dyDescent="0.25">
      <c r="A87" s="4" t="s">
        <v>387</v>
      </c>
      <c r="B87" s="4" t="s">
        <v>383</v>
      </c>
      <c r="C87" s="4" t="s">
        <v>386</v>
      </c>
      <c r="D87" s="5" t="s">
        <v>113</v>
      </c>
      <c r="E87" s="4" t="s">
        <v>59</v>
      </c>
      <c r="F87" s="4" t="s">
        <v>60</v>
      </c>
      <c r="G87" s="4" t="s">
        <v>383</v>
      </c>
      <c r="H87" s="4" t="s">
        <v>383</v>
      </c>
      <c r="I87" s="6"/>
      <c r="J87" s="6">
        <v>0</v>
      </c>
      <c r="K87" s="6">
        <v>311256</v>
      </c>
      <c r="L87" s="6">
        <v>-34579268.960000001</v>
      </c>
      <c r="M87" s="6"/>
    </row>
    <row r="88" spans="1:13" hidden="1" outlineLevel="1" x14ac:dyDescent="0.25">
      <c r="A88" s="4" t="s">
        <v>387</v>
      </c>
      <c r="B88" s="4" t="s">
        <v>383</v>
      </c>
      <c r="C88" s="4" t="s">
        <v>386</v>
      </c>
      <c r="D88" s="5" t="s">
        <v>113</v>
      </c>
      <c r="E88" s="4" t="s">
        <v>59</v>
      </c>
      <c r="F88" s="4" t="s">
        <v>60</v>
      </c>
      <c r="G88" s="4" t="s">
        <v>383</v>
      </c>
      <c r="H88" s="4" t="s">
        <v>383</v>
      </c>
      <c r="I88" s="6"/>
      <c r="J88" s="6">
        <v>0</v>
      </c>
      <c r="K88" s="6">
        <v>139593.60000000001</v>
      </c>
      <c r="L88" s="6">
        <v>-34718862.560000002</v>
      </c>
      <c r="M88" s="6"/>
    </row>
    <row r="89" spans="1:13" hidden="1" outlineLevel="1" x14ac:dyDescent="0.25">
      <c r="A89" s="4" t="s">
        <v>387</v>
      </c>
      <c r="B89" s="4" t="s">
        <v>383</v>
      </c>
      <c r="C89" s="4" t="s">
        <v>386</v>
      </c>
      <c r="D89" s="5" t="s">
        <v>113</v>
      </c>
      <c r="E89" s="4" t="s">
        <v>64</v>
      </c>
      <c r="F89" s="4" t="s">
        <v>65</v>
      </c>
      <c r="G89" s="4" t="s">
        <v>383</v>
      </c>
      <c r="H89" s="4" t="s">
        <v>383</v>
      </c>
      <c r="I89" s="6"/>
      <c r="J89" s="6">
        <v>0</v>
      </c>
      <c r="K89" s="6">
        <v>56592</v>
      </c>
      <c r="L89" s="6">
        <v>-34775454.560000002</v>
      </c>
      <c r="M89" s="6"/>
    </row>
    <row r="90" spans="1:13" hidden="1" outlineLevel="1" x14ac:dyDescent="0.25">
      <c r="A90" s="4" t="s">
        <v>387</v>
      </c>
      <c r="B90" s="4" t="s">
        <v>383</v>
      </c>
      <c r="C90" s="4" t="s">
        <v>386</v>
      </c>
      <c r="D90" s="5" t="s">
        <v>113</v>
      </c>
      <c r="E90" s="4" t="s">
        <v>64</v>
      </c>
      <c r="F90" s="4" t="s">
        <v>65</v>
      </c>
      <c r="G90" s="4" t="s">
        <v>383</v>
      </c>
      <c r="H90" s="4" t="s">
        <v>383</v>
      </c>
      <c r="I90" s="6"/>
      <c r="J90" s="6">
        <v>0</v>
      </c>
      <c r="K90" s="6">
        <v>51090</v>
      </c>
      <c r="L90" s="6">
        <v>-34826544.560000002</v>
      </c>
      <c r="M90" s="6"/>
    </row>
    <row r="91" spans="1:13" hidden="1" outlineLevel="1" x14ac:dyDescent="0.25">
      <c r="A91" s="4" t="s">
        <v>387</v>
      </c>
      <c r="B91" s="4" t="s">
        <v>383</v>
      </c>
      <c r="C91" s="4" t="s">
        <v>386</v>
      </c>
      <c r="D91" s="5" t="s">
        <v>113</v>
      </c>
      <c r="E91" s="4" t="s">
        <v>64</v>
      </c>
      <c r="F91" s="4" t="s">
        <v>65</v>
      </c>
      <c r="G91" s="4" t="s">
        <v>383</v>
      </c>
      <c r="H91" s="4" t="s">
        <v>383</v>
      </c>
      <c r="I91" s="6"/>
      <c r="J91" s="6">
        <v>0</v>
      </c>
      <c r="K91" s="6">
        <v>52001.760000000002</v>
      </c>
      <c r="L91" s="6">
        <v>-34878546.32</v>
      </c>
      <c r="M91" s="6"/>
    </row>
    <row r="92" spans="1:13" hidden="1" outlineLevel="1" x14ac:dyDescent="0.25">
      <c r="A92" s="4" t="s">
        <v>387</v>
      </c>
      <c r="B92" s="4" t="s">
        <v>383</v>
      </c>
      <c r="C92" s="4" t="s">
        <v>386</v>
      </c>
      <c r="D92" s="5" t="s">
        <v>113</v>
      </c>
      <c r="E92" s="4" t="s">
        <v>34</v>
      </c>
      <c r="F92" s="4" t="s">
        <v>35</v>
      </c>
      <c r="G92" s="4" t="s">
        <v>383</v>
      </c>
      <c r="H92" s="4" t="s">
        <v>383</v>
      </c>
      <c r="I92" s="6"/>
      <c r="J92" s="6">
        <v>0</v>
      </c>
      <c r="K92" s="6">
        <v>138178.79999999999</v>
      </c>
      <c r="L92" s="6">
        <v>-35016725.119999997</v>
      </c>
      <c r="M92" s="6"/>
    </row>
    <row r="93" spans="1:13" hidden="1" outlineLevel="1" x14ac:dyDescent="0.25">
      <c r="A93" s="4" t="s">
        <v>387</v>
      </c>
      <c r="B93" s="4" t="s">
        <v>383</v>
      </c>
      <c r="C93" s="4" t="s">
        <v>386</v>
      </c>
      <c r="D93" s="5" t="s">
        <v>113</v>
      </c>
      <c r="E93" s="4" t="s">
        <v>34</v>
      </c>
      <c r="F93" s="4" t="s">
        <v>35</v>
      </c>
      <c r="G93" s="4" t="s">
        <v>383</v>
      </c>
      <c r="H93" s="4" t="s">
        <v>383</v>
      </c>
      <c r="I93" s="6"/>
      <c r="J93" s="6">
        <v>0</v>
      </c>
      <c r="K93" s="6">
        <v>22794</v>
      </c>
      <c r="L93" s="6">
        <v>-35039519.119999997</v>
      </c>
      <c r="M93" s="6"/>
    </row>
    <row r="94" spans="1:13" hidden="1" outlineLevel="1" x14ac:dyDescent="0.25">
      <c r="A94" s="4" t="s">
        <v>387</v>
      </c>
      <c r="B94" s="4" t="s">
        <v>383</v>
      </c>
      <c r="C94" s="4" t="s">
        <v>386</v>
      </c>
      <c r="D94" s="5" t="s">
        <v>113</v>
      </c>
      <c r="E94" s="4" t="s">
        <v>64</v>
      </c>
      <c r="F94" s="4" t="s">
        <v>65</v>
      </c>
      <c r="G94" s="4" t="s">
        <v>383</v>
      </c>
      <c r="H94" s="4" t="s">
        <v>383</v>
      </c>
      <c r="I94" s="6"/>
      <c r="J94" s="6">
        <v>0</v>
      </c>
      <c r="K94" s="6">
        <v>56592</v>
      </c>
      <c r="L94" s="6">
        <v>-35096111.119999997</v>
      </c>
      <c r="M94" s="6"/>
    </row>
    <row r="95" spans="1:13" hidden="1" outlineLevel="1" x14ac:dyDescent="0.25">
      <c r="A95" s="4" t="s">
        <v>387</v>
      </c>
      <c r="B95" s="4" t="s">
        <v>383</v>
      </c>
      <c r="C95" s="4" t="s">
        <v>386</v>
      </c>
      <c r="D95" s="5" t="s">
        <v>113</v>
      </c>
      <c r="E95" s="4" t="s">
        <v>64</v>
      </c>
      <c r="F95" s="4" t="s">
        <v>65</v>
      </c>
      <c r="G95" s="4" t="s">
        <v>383</v>
      </c>
      <c r="H95" s="4" t="s">
        <v>383</v>
      </c>
      <c r="I95" s="6"/>
      <c r="J95" s="6">
        <v>0</v>
      </c>
      <c r="K95" s="6">
        <v>65316.6</v>
      </c>
      <c r="L95" s="6">
        <v>-35161427.719999999</v>
      </c>
      <c r="M95" s="6"/>
    </row>
    <row r="96" spans="1:13" hidden="1" outlineLevel="1" x14ac:dyDescent="0.25">
      <c r="A96" s="4" t="s">
        <v>387</v>
      </c>
      <c r="B96" s="4" t="s">
        <v>383</v>
      </c>
      <c r="C96" s="4" t="s">
        <v>386</v>
      </c>
      <c r="D96" s="5" t="s">
        <v>113</v>
      </c>
      <c r="E96" s="4" t="s">
        <v>64</v>
      </c>
      <c r="F96" s="4" t="s">
        <v>65</v>
      </c>
      <c r="G96" s="4" t="s">
        <v>383</v>
      </c>
      <c r="H96" s="4" t="s">
        <v>383</v>
      </c>
      <c r="I96" s="6"/>
      <c r="J96" s="6">
        <v>0</v>
      </c>
      <c r="K96" s="6">
        <v>43387.199999999997</v>
      </c>
      <c r="L96" s="6">
        <v>-35204814.920000002</v>
      </c>
      <c r="M96" s="6"/>
    </row>
    <row r="97" spans="1:13" hidden="1" outlineLevel="1" x14ac:dyDescent="0.25">
      <c r="A97" s="4" t="s">
        <v>387</v>
      </c>
      <c r="B97" s="4" t="s">
        <v>383</v>
      </c>
      <c r="C97" s="4" t="s">
        <v>386</v>
      </c>
      <c r="D97" s="5" t="s">
        <v>113</v>
      </c>
      <c r="E97" s="4" t="s">
        <v>64</v>
      </c>
      <c r="F97" s="4" t="s">
        <v>65</v>
      </c>
      <c r="G97" s="4" t="s">
        <v>383</v>
      </c>
      <c r="H97" s="4" t="s">
        <v>383</v>
      </c>
      <c r="I97" s="6"/>
      <c r="J97" s="6">
        <v>0</v>
      </c>
      <c r="K97" s="6">
        <v>12261.6</v>
      </c>
      <c r="L97" s="6">
        <v>-35217076.520000003</v>
      </c>
      <c r="M97" s="6"/>
    </row>
    <row r="98" spans="1:13" hidden="1" outlineLevel="1" x14ac:dyDescent="0.25">
      <c r="A98" s="4" t="s">
        <v>387</v>
      </c>
      <c r="B98" s="4" t="s">
        <v>383</v>
      </c>
      <c r="C98" s="4" t="s">
        <v>386</v>
      </c>
      <c r="D98" s="5" t="s">
        <v>113</v>
      </c>
      <c r="E98" s="4" t="s">
        <v>64</v>
      </c>
      <c r="F98" s="4" t="s">
        <v>65</v>
      </c>
      <c r="G98" s="4" t="s">
        <v>383</v>
      </c>
      <c r="H98" s="4" t="s">
        <v>383</v>
      </c>
      <c r="I98" s="6"/>
      <c r="J98" s="6">
        <v>0</v>
      </c>
      <c r="K98" s="6">
        <v>9432</v>
      </c>
      <c r="L98" s="6">
        <v>-35226508.520000003</v>
      </c>
      <c r="M98" s="6"/>
    </row>
    <row r="99" spans="1:13" hidden="1" outlineLevel="1" x14ac:dyDescent="0.25">
      <c r="A99" s="4" t="s">
        <v>387</v>
      </c>
      <c r="B99" s="4" t="s">
        <v>383</v>
      </c>
      <c r="C99" s="4" t="s">
        <v>386</v>
      </c>
      <c r="D99" s="5" t="s">
        <v>113</v>
      </c>
      <c r="E99" s="4" t="s">
        <v>39</v>
      </c>
      <c r="F99" s="4" t="s">
        <v>40</v>
      </c>
      <c r="G99" s="4" t="s">
        <v>383</v>
      </c>
      <c r="H99" s="4" t="s">
        <v>383</v>
      </c>
      <c r="I99" s="6"/>
      <c r="J99" s="6">
        <v>0</v>
      </c>
      <c r="K99" s="6">
        <v>8661.7199999999993</v>
      </c>
      <c r="L99" s="6">
        <v>-35235170.240000002</v>
      </c>
      <c r="M99" s="6"/>
    </row>
    <row r="100" spans="1:13" hidden="1" outlineLevel="1" x14ac:dyDescent="0.25">
      <c r="A100" s="4" t="s">
        <v>387</v>
      </c>
      <c r="B100" s="4" t="s">
        <v>383</v>
      </c>
      <c r="C100" s="4" t="s">
        <v>386</v>
      </c>
      <c r="D100" s="5" t="s">
        <v>113</v>
      </c>
      <c r="E100" s="4" t="s">
        <v>17</v>
      </c>
      <c r="F100" s="4" t="s">
        <v>19</v>
      </c>
      <c r="G100" s="4" t="s">
        <v>383</v>
      </c>
      <c r="H100" s="4" t="s">
        <v>383</v>
      </c>
      <c r="I100" s="6"/>
      <c r="J100" s="6">
        <v>0</v>
      </c>
      <c r="K100" s="6">
        <v>6932.52</v>
      </c>
      <c r="L100" s="6">
        <v>-35242102.759999998</v>
      </c>
      <c r="M100" s="6"/>
    </row>
    <row r="101" spans="1:13" hidden="1" outlineLevel="1" x14ac:dyDescent="0.25">
      <c r="A101" s="4" t="s">
        <v>387</v>
      </c>
      <c r="B101" s="4" t="s">
        <v>383</v>
      </c>
      <c r="C101" s="4" t="s">
        <v>386</v>
      </c>
      <c r="D101" s="5" t="s">
        <v>113</v>
      </c>
      <c r="E101" s="4" t="s">
        <v>253</v>
      </c>
      <c r="F101" s="4" t="s">
        <v>254</v>
      </c>
      <c r="G101" s="4" t="s">
        <v>383</v>
      </c>
      <c r="H101" s="4" t="s">
        <v>383</v>
      </c>
      <c r="I101" s="6"/>
      <c r="J101" s="6">
        <v>0</v>
      </c>
      <c r="K101" s="6">
        <v>47160</v>
      </c>
      <c r="L101" s="6">
        <v>-35289262.759999998</v>
      </c>
      <c r="M101" s="6"/>
    </row>
    <row r="102" spans="1:13" hidden="1" outlineLevel="1" x14ac:dyDescent="0.25">
      <c r="A102" s="4" t="s">
        <v>387</v>
      </c>
      <c r="B102" s="4" t="s">
        <v>383</v>
      </c>
      <c r="C102" s="4" t="s">
        <v>386</v>
      </c>
      <c r="D102" s="5" t="s">
        <v>113</v>
      </c>
      <c r="E102" s="4" t="s">
        <v>253</v>
      </c>
      <c r="F102" s="4" t="s">
        <v>254</v>
      </c>
      <c r="G102" s="4" t="s">
        <v>383</v>
      </c>
      <c r="H102" s="4" t="s">
        <v>383</v>
      </c>
      <c r="I102" s="6"/>
      <c r="J102" s="6">
        <v>0</v>
      </c>
      <c r="K102" s="6">
        <v>28296</v>
      </c>
      <c r="L102" s="6">
        <v>-35317558.759999998</v>
      </c>
      <c r="M102" s="6"/>
    </row>
    <row r="103" spans="1:13" hidden="1" outlineLevel="1" x14ac:dyDescent="0.25">
      <c r="A103" s="4" t="s">
        <v>387</v>
      </c>
      <c r="B103" s="4" t="s">
        <v>383</v>
      </c>
      <c r="C103" s="4" t="s">
        <v>386</v>
      </c>
      <c r="D103" s="5" t="s">
        <v>113</v>
      </c>
      <c r="E103" s="4" t="s">
        <v>253</v>
      </c>
      <c r="F103" s="4" t="s">
        <v>254</v>
      </c>
      <c r="G103" s="4" t="s">
        <v>383</v>
      </c>
      <c r="H103" s="4" t="s">
        <v>383</v>
      </c>
      <c r="I103" s="6"/>
      <c r="J103" s="6">
        <v>0</v>
      </c>
      <c r="K103" s="6">
        <v>8253</v>
      </c>
      <c r="L103" s="6">
        <v>-35325811.759999998</v>
      </c>
      <c r="M103" s="6"/>
    </row>
    <row r="104" spans="1:13" hidden="1" outlineLevel="1" x14ac:dyDescent="0.25">
      <c r="A104" s="4" t="s">
        <v>387</v>
      </c>
      <c r="B104" s="4" t="s">
        <v>383</v>
      </c>
      <c r="C104" s="4" t="s">
        <v>386</v>
      </c>
      <c r="D104" s="5" t="s">
        <v>113</v>
      </c>
      <c r="E104" s="4" t="s">
        <v>64</v>
      </c>
      <c r="F104" s="4" t="s">
        <v>65</v>
      </c>
      <c r="G104" s="4" t="s">
        <v>383</v>
      </c>
      <c r="H104" s="4" t="s">
        <v>383</v>
      </c>
      <c r="I104" s="6"/>
      <c r="J104" s="6">
        <v>0</v>
      </c>
      <c r="K104" s="6">
        <v>56592</v>
      </c>
      <c r="L104" s="6">
        <v>-35382403.759999998</v>
      </c>
      <c r="M104" s="6"/>
    </row>
    <row r="105" spans="1:13" hidden="1" outlineLevel="1" x14ac:dyDescent="0.25">
      <c r="A105" s="4" t="s">
        <v>387</v>
      </c>
      <c r="B105" s="4" t="s">
        <v>383</v>
      </c>
      <c r="C105" s="4" t="s">
        <v>386</v>
      </c>
      <c r="D105" s="5" t="s">
        <v>113</v>
      </c>
      <c r="E105" s="4" t="s">
        <v>64</v>
      </c>
      <c r="F105" s="4" t="s">
        <v>65</v>
      </c>
      <c r="G105" s="4" t="s">
        <v>383</v>
      </c>
      <c r="H105" s="4" t="s">
        <v>383</v>
      </c>
      <c r="I105" s="6"/>
      <c r="J105" s="6">
        <v>0</v>
      </c>
      <c r="K105" s="6">
        <v>90547.199999999997</v>
      </c>
      <c r="L105" s="6">
        <v>-35472950.960000001</v>
      </c>
      <c r="M105" s="6"/>
    </row>
    <row r="106" spans="1:13" hidden="1" outlineLevel="1" x14ac:dyDescent="0.25">
      <c r="A106" s="4" t="s">
        <v>387</v>
      </c>
      <c r="B106" s="4" t="s">
        <v>383</v>
      </c>
      <c r="C106" s="4" t="s">
        <v>386</v>
      </c>
      <c r="D106" s="5" t="s">
        <v>113</v>
      </c>
      <c r="E106" s="4" t="s">
        <v>64</v>
      </c>
      <c r="F106" s="4" t="s">
        <v>65</v>
      </c>
      <c r="G106" s="4" t="s">
        <v>383</v>
      </c>
      <c r="H106" s="4" t="s">
        <v>383</v>
      </c>
      <c r="I106" s="6"/>
      <c r="J106" s="6">
        <v>0</v>
      </c>
      <c r="K106" s="6">
        <v>23580</v>
      </c>
      <c r="L106" s="6">
        <v>-35496530.960000001</v>
      </c>
      <c r="M106" s="6"/>
    </row>
    <row r="107" spans="1:13" hidden="1" outlineLevel="1" x14ac:dyDescent="0.25">
      <c r="A107" s="4" t="s">
        <v>387</v>
      </c>
      <c r="B107" s="4" t="s">
        <v>383</v>
      </c>
      <c r="C107" s="4" t="s">
        <v>386</v>
      </c>
      <c r="D107" s="5" t="s">
        <v>113</v>
      </c>
      <c r="E107" s="4" t="s">
        <v>59</v>
      </c>
      <c r="F107" s="4" t="s">
        <v>60</v>
      </c>
      <c r="G107" s="4" t="s">
        <v>383</v>
      </c>
      <c r="H107" s="4" t="s">
        <v>383</v>
      </c>
      <c r="I107" s="6"/>
      <c r="J107" s="6">
        <v>0</v>
      </c>
      <c r="K107" s="6">
        <v>15720</v>
      </c>
      <c r="L107" s="6">
        <v>-35512250.960000001</v>
      </c>
      <c r="M107" s="6"/>
    </row>
    <row r="108" spans="1:13" hidden="1" outlineLevel="1" x14ac:dyDescent="0.25">
      <c r="A108" s="4" t="s">
        <v>387</v>
      </c>
      <c r="B108" s="4" t="s">
        <v>383</v>
      </c>
      <c r="C108" s="4" t="s">
        <v>386</v>
      </c>
      <c r="D108" s="5" t="s">
        <v>113</v>
      </c>
      <c r="E108" s="4" t="s">
        <v>59</v>
      </c>
      <c r="F108" s="4" t="s">
        <v>60</v>
      </c>
      <c r="G108" s="4" t="s">
        <v>383</v>
      </c>
      <c r="H108" s="4" t="s">
        <v>383</v>
      </c>
      <c r="I108" s="6"/>
      <c r="J108" s="6">
        <v>0</v>
      </c>
      <c r="K108" s="6">
        <v>14148</v>
      </c>
      <c r="L108" s="6">
        <v>-35526398.960000001</v>
      </c>
      <c r="M108" s="6"/>
    </row>
    <row r="109" spans="1:13" hidden="1" outlineLevel="1" x14ac:dyDescent="0.25">
      <c r="A109" s="4" t="s">
        <v>387</v>
      </c>
      <c r="B109" s="4" t="s">
        <v>383</v>
      </c>
      <c r="C109" s="4" t="s">
        <v>386</v>
      </c>
      <c r="D109" s="5" t="s">
        <v>113</v>
      </c>
      <c r="E109" s="4" t="s">
        <v>28</v>
      </c>
      <c r="F109" s="4" t="s">
        <v>29</v>
      </c>
      <c r="G109" s="4" t="s">
        <v>383</v>
      </c>
      <c r="H109" s="4" t="s">
        <v>383</v>
      </c>
      <c r="I109" s="6"/>
      <c r="J109" s="6">
        <v>0</v>
      </c>
      <c r="K109" s="6">
        <v>42444</v>
      </c>
      <c r="L109" s="6">
        <v>-35568842.960000001</v>
      </c>
      <c r="M109" s="6"/>
    </row>
    <row r="110" spans="1:13" hidden="1" outlineLevel="1" x14ac:dyDescent="0.25">
      <c r="A110" s="4" t="s">
        <v>387</v>
      </c>
      <c r="B110" s="4" t="s">
        <v>383</v>
      </c>
      <c r="C110" s="4" t="s">
        <v>386</v>
      </c>
      <c r="D110" s="5" t="s">
        <v>113</v>
      </c>
      <c r="E110" s="4" t="s">
        <v>64</v>
      </c>
      <c r="F110" s="4" t="s">
        <v>65</v>
      </c>
      <c r="G110" s="4" t="s">
        <v>383</v>
      </c>
      <c r="H110" s="4" t="s">
        <v>383</v>
      </c>
      <c r="I110" s="6"/>
      <c r="J110" s="6">
        <v>0</v>
      </c>
      <c r="K110" s="6">
        <v>56592</v>
      </c>
      <c r="L110" s="6">
        <v>-35625434.960000001</v>
      </c>
      <c r="M110" s="6"/>
    </row>
    <row r="111" spans="1:13" hidden="1" outlineLevel="1" x14ac:dyDescent="0.25">
      <c r="A111" s="4" t="s">
        <v>387</v>
      </c>
      <c r="B111" s="4" t="s">
        <v>383</v>
      </c>
      <c r="C111" s="4" t="s">
        <v>386</v>
      </c>
      <c r="D111" s="5" t="s">
        <v>113</v>
      </c>
      <c r="E111" s="4" t="s">
        <v>253</v>
      </c>
      <c r="F111" s="4" t="s">
        <v>254</v>
      </c>
      <c r="G111" s="4" t="s">
        <v>383</v>
      </c>
      <c r="H111" s="4" t="s">
        <v>383</v>
      </c>
      <c r="I111" s="6"/>
      <c r="J111" s="6">
        <v>0</v>
      </c>
      <c r="K111" s="6">
        <v>47160</v>
      </c>
      <c r="L111" s="6">
        <v>-35672594.960000001</v>
      </c>
      <c r="M111" s="6"/>
    </row>
    <row r="112" spans="1:13" hidden="1" outlineLevel="1" x14ac:dyDescent="0.25">
      <c r="A112" s="4" t="s">
        <v>387</v>
      </c>
      <c r="B112" s="4" t="s">
        <v>383</v>
      </c>
      <c r="C112" s="4" t="s">
        <v>386</v>
      </c>
      <c r="D112" s="5" t="s">
        <v>113</v>
      </c>
      <c r="E112" s="4" t="s">
        <v>253</v>
      </c>
      <c r="F112" s="4" t="s">
        <v>254</v>
      </c>
      <c r="G112" s="4" t="s">
        <v>383</v>
      </c>
      <c r="H112" s="4" t="s">
        <v>383</v>
      </c>
      <c r="I112" s="6"/>
      <c r="J112" s="6">
        <v>0</v>
      </c>
      <c r="K112" s="6">
        <v>28296</v>
      </c>
      <c r="L112" s="6">
        <v>-35700890.960000001</v>
      </c>
      <c r="M112" s="6"/>
    </row>
    <row r="113" spans="1:13" hidden="1" outlineLevel="1" x14ac:dyDescent="0.25">
      <c r="A113" s="4" t="s">
        <v>387</v>
      </c>
      <c r="B113" s="4" t="s">
        <v>383</v>
      </c>
      <c r="C113" s="4" t="s">
        <v>386</v>
      </c>
      <c r="D113" s="5" t="s">
        <v>113</v>
      </c>
      <c r="E113" s="4" t="s">
        <v>253</v>
      </c>
      <c r="F113" s="4" t="s">
        <v>254</v>
      </c>
      <c r="G113" s="4" t="s">
        <v>383</v>
      </c>
      <c r="H113" s="4" t="s">
        <v>383</v>
      </c>
      <c r="I113" s="6"/>
      <c r="J113" s="6">
        <v>0</v>
      </c>
      <c r="K113" s="6">
        <v>8253</v>
      </c>
      <c r="L113" s="6">
        <v>-35709143.960000001</v>
      </c>
      <c r="M113" s="6"/>
    </row>
    <row r="114" spans="1:13" hidden="1" outlineLevel="1" x14ac:dyDescent="0.25">
      <c r="A114" s="4" t="s">
        <v>387</v>
      </c>
      <c r="B114" s="4" t="s">
        <v>383</v>
      </c>
      <c r="C114" s="4" t="s">
        <v>386</v>
      </c>
      <c r="D114" s="5" t="s">
        <v>113</v>
      </c>
      <c r="E114" s="4" t="s">
        <v>39</v>
      </c>
      <c r="F114" s="4" t="s">
        <v>40</v>
      </c>
      <c r="G114" s="4" t="s">
        <v>383</v>
      </c>
      <c r="H114" s="4" t="s">
        <v>383</v>
      </c>
      <c r="I114" s="6"/>
      <c r="J114" s="6">
        <v>0</v>
      </c>
      <c r="K114" s="6">
        <v>8661.7199999999993</v>
      </c>
      <c r="L114" s="6">
        <v>-35717805.68</v>
      </c>
      <c r="M114" s="6"/>
    </row>
    <row r="115" spans="1:13" hidden="1" outlineLevel="1" x14ac:dyDescent="0.25">
      <c r="A115" s="4" t="s">
        <v>387</v>
      </c>
      <c r="B115" s="4" t="s">
        <v>383</v>
      </c>
      <c r="C115" s="4" t="s">
        <v>386</v>
      </c>
      <c r="D115" s="5" t="s">
        <v>113</v>
      </c>
      <c r="E115" s="4" t="s">
        <v>17</v>
      </c>
      <c r="F115" s="4" t="s">
        <v>19</v>
      </c>
      <c r="G115" s="4" t="s">
        <v>383</v>
      </c>
      <c r="H115" s="4" t="s">
        <v>383</v>
      </c>
      <c r="I115" s="6"/>
      <c r="J115" s="6">
        <v>0</v>
      </c>
      <c r="K115" s="6">
        <v>6932.52</v>
      </c>
      <c r="L115" s="6">
        <v>-35724738.200000003</v>
      </c>
      <c r="M115" s="6"/>
    </row>
    <row r="116" spans="1:13" hidden="1" outlineLevel="1" x14ac:dyDescent="0.25">
      <c r="A116" s="4" t="s">
        <v>387</v>
      </c>
      <c r="B116" s="4" t="s">
        <v>383</v>
      </c>
      <c r="C116" s="4" t="s">
        <v>386</v>
      </c>
      <c r="D116" s="5" t="s">
        <v>113</v>
      </c>
      <c r="E116" s="4" t="s">
        <v>64</v>
      </c>
      <c r="F116" s="4" t="s">
        <v>65</v>
      </c>
      <c r="G116" s="4" t="s">
        <v>383</v>
      </c>
      <c r="H116" s="4" t="s">
        <v>383</v>
      </c>
      <c r="I116" s="6"/>
      <c r="J116" s="6">
        <v>0</v>
      </c>
      <c r="K116" s="6">
        <v>140788.32</v>
      </c>
      <c r="L116" s="6">
        <v>-35865526.520000003</v>
      </c>
      <c r="M116" s="6"/>
    </row>
    <row r="117" spans="1:13" hidden="1" outlineLevel="1" x14ac:dyDescent="0.25">
      <c r="A117" s="4" t="s">
        <v>387</v>
      </c>
      <c r="B117" s="4" t="s">
        <v>383</v>
      </c>
      <c r="C117" s="4" t="s">
        <v>386</v>
      </c>
      <c r="D117" s="5" t="s">
        <v>113</v>
      </c>
      <c r="E117" s="4" t="s">
        <v>44</v>
      </c>
      <c r="F117" s="4" t="s">
        <v>45</v>
      </c>
      <c r="G117" s="4" t="s">
        <v>383</v>
      </c>
      <c r="H117" s="4" t="s">
        <v>383</v>
      </c>
      <c r="I117" s="6"/>
      <c r="J117" s="6">
        <v>0</v>
      </c>
      <c r="K117" s="6">
        <v>16977.599999999999</v>
      </c>
      <c r="L117" s="6">
        <v>-35882504.119999997</v>
      </c>
      <c r="M117" s="6"/>
    </row>
    <row r="118" spans="1:13" hidden="1" outlineLevel="1" x14ac:dyDescent="0.25">
      <c r="A118" s="4" t="s">
        <v>387</v>
      </c>
      <c r="B118" s="4" t="s">
        <v>383</v>
      </c>
      <c r="C118" s="4" t="s">
        <v>386</v>
      </c>
      <c r="D118" s="5" t="s">
        <v>113</v>
      </c>
      <c r="E118" s="4" t="s">
        <v>50</v>
      </c>
      <c r="F118" s="4" t="s">
        <v>51</v>
      </c>
      <c r="G118" s="4" t="s">
        <v>383</v>
      </c>
      <c r="H118" s="4" t="s">
        <v>383</v>
      </c>
      <c r="I118" s="6"/>
      <c r="J118" s="6">
        <v>0</v>
      </c>
      <c r="K118" s="6">
        <v>335134.68</v>
      </c>
      <c r="L118" s="6">
        <v>-36217638.799999997</v>
      </c>
      <c r="M118" s="6"/>
    </row>
    <row r="119" spans="1:13" hidden="1" outlineLevel="1" x14ac:dyDescent="0.25">
      <c r="A119" s="4" t="s">
        <v>387</v>
      </c>
      <c r="B119" s="4" t="s">
        <v>383</v>
      </c>
      <c r="C119" s="4" t="s">
        <v>386</v>
      </c>
      <c r="D119" s="5" t="s">
        <v>113</v>
      </c>
      <c r="E119" s="4" t="s">
        <v>34</v>
      </c>
      <c r="F119" s="4" t="s">
        <v>35</v>
      </c>
      <c r="G119" s="4" t="s">
        <v>383</v>
      </c>
      <c r="H119" s="4" t="s">
        <v>383</v>
      </c>
      <c r="I119" s="6"/>
      <c r="J119" s="6">
        <v>0</v>
      </c>
      <c r="K119" s="6">
        <v>107147.52</v>
      </c>
      <c r="L119" s="6">
        <v>-36324786.32</v>
      </c>
      <c r="M119" s="6"/>
    </row>
    <row r="120" spans="1:13" hidden="1" outlineLevel="1" x14ac:dyDescent="0.25">
      <c r="A120" s="4" t="s">
        <v>387</v>
      </c>
      <c r="B120" s="4" t="s">
        <v>383</v>
      </c>
      <c r="C120" s="4" t="s">
        <v>386</v>
      </c>
      <c r="D120" s="5" t="s">
        <v>113</v>
      </c>
      <c r="E120" s="4" t="s">
        <v>389</v>
      </c>
      <c r="F120" s="4" t="s">
        <v>388</v>
      </c>
      <c r="G120" s="4" t="s">
        <v>383</v>
      </c>
      <c r="H120" s="4" t="s">
        <v>383</v>
      </c>
      <c r="I120" s="6"/>
      <c r="J120" s="6">
        <v>0</v>
      </c>
      <c r="K120" s="6">
        <v>13752.8</v>
      </c>
      <c r="L120" s="6">
        <v>-36338539.119999997</v>
      </c>
      <c r="M120" s="6"/>
    </row>
    <row r="121" spans="1:13" hidden="1" outlineLevel="1" x14ac:dyDescent="0.25">
      <c r="A121" s="4" t="s">
        <v>387</v>
      </c>
      <c r="B121" s="4" t="s">
        <v>383</v>
      </c>
      <c r="C121" s="4" t="s">
        <v>386</v>
      </c>
      <c r="D121" s="5" t="s">
        <v>113</v>
      </c>
      <c r="E121" s="4" t="s">
        <v>385</v>
      </c>
      <c r="F121" s="4" t="s">
        <v>384</v>
      </c>
      <c r="G121" s="4" t="s">
        <v>383</v>
      </c>
      <c r="H121" s="4" t="s">
        <v>383</v>
      </c>
      <c r="I121" s="6"/>
      <c r="J121" s="6">
        <v>0</v>
      </c>
      <c r="K121" s="6">
        <v>69168</v>
      </c>
      <c r="L121" s="6">
        <v>-36407707.119999997</v>
      </c>
      <c r="M121" s="6"/>
    </row>
    <row r="122" spans="1:13" collapsed="1" x14ac:dyDescent="0.25">
      <c r="A122" s="2" t="s">
        <v>382</v>
      </c>
      <c r="B122" s="2"/>
      <c r="C122" s="2"/>
      <c r="D122" s="2"/>
      <c r="E122" s="2"/>
      <c r="F122" s="2"/>
      <c r="G122" s="2"/>
      <c r="H122" s="2"/>
      <c r="I122" s="3">
        <v>0</v>
      </c>
      <c r="J122" s="3">
        <v>0</v>
      </c>
      <c r="K122" s="3">
        <v>302370.55</v>
      </c>
      <c r="L122" s="2"/>
      <c r="M122" s="3">
        <v>-302370.55</v>
      </c>
    </row>
    <row r="123" spans="1:13" hidden="1" outlineLevel="1" x14ac:dyDescent="0.25">
      <c r="A123" s="4" t="s">
        <v>371</v>
      </c>
      <c r="B123" s="4" t="s">
        <v>370</v>
      </c>
      <c r="C123" s="4" t="s">
        <v>381</v>
      </c>
      <c r="D123" s="5" t="s">
        <v>380</v>
      </c>
      <c r="E123" s="4" t="s">
        <v>379</v>
      </c>
      <c r="F123" s="4" t="s">
        <v>378</v>
      </c>
      <c r="G123" s="4"/>
      <c r="H123" s="4" t="s">
        <v>374</v>
      </c>
      <c r="I123" s="6"/>
      <c r="J123" s="6">
        <v>0</v>
      </c>
      <c r="K123" s="6">
        <v>247312</v>
      </c>
      <c r="L123" s="6">
        <v>-247312</v>
      </c>
      <c r="M123" s="6"/>
    </row>
    <row r="124" spans="1:13" hidden="1" outlineLevel="1" x14ac:dyDescent="0.25">
      <c r="A124" s="4" t="s">
        <v>371</v>
      </c>
      <c r="B124" s="4" t="s">
        <v>370</v>
      </c>
      <c r="C124" s="4" t="s">
        <v>377</v>
      </c>
      <c r="D124" s="5" t="s">
        <v>25</v>
      </c>
      <c r="E124" s="4" t="s">
        <v>376</v>
      </c>
      <c r="F124" s="4" t="s">
        <v>375</v>
      </c>
      <c r="G124" s="4"/>
      <c r="H124" s="4" t="s">
        <v>374</v>
      </c>
      <c r="I124" s="6"/>
      <c r="J124" s="6">
        <v>0</v>
      </c>
      <c r="K124" s="6">
        <v>13865.55</v>
      </c>
      <c r="L124" s="6">
        <v>-261177.55</v>
      </c>
      <c r="M124" s="6"/>
    </row>
    <row r="125" spans="1:13" hidden="1" outlineLevel="1" x14ac:dyDescent="0.25">
      <c r="A125" s="4" t="s">
        <v>371</v>
      </c>
      <c r="B125" s="4" t="s">
        <v>370</v>
      </c>
      <c r="C125" s="4" t="s">
        <v>373</v>
      </c>
      <c r="D125" s="5" t="s">
        <v>311</v>
      </c>
      <c r="E125" s="4" t="s">
        <v>368</v>
      </c>
      <c r="F125" s="4" t="s">
        <v>367</v>
      </c>
      <c r="G125" s="4" t="s">
        <v>372</v>
      </c>
      <c r="H125" s="4"/>
      <c r="I125" s="6"/>
      <c r="J125" s="6">
        <v>0</v>
      </c>
      <c r="K125" s="6">
        <v>27157</v>
      </c>
      <c r="L125" s="6">
        <v>-288334.55</v>
      </c>
      <c r="M125" s="6"/>
    </row>
    <row r="126" spans="1:13" hidden="1" outlineLevel="1" x14ac:dyDescent="0.25">
      <c r="A126" s="4" t="s">
        <v>371</v>
      </c>
      <c r="B126" s="4" t="s">
        <v>370</v>
      </c>
      <c r="C126" s="4" t="s">
        <v>369</v>
      </c>
      <c r="D126" s="5" t="s">
        <v>311</v>
      </c>
      <c r="E126" s="4" t="s">
        <v>368</v>
      </c>
      <c r="F126" s="4" t="s">
        <v>367</v>
      </c>
      <c r="G126" s="4" t="s">
        <v>366</v>
      </c>
      <c r="H126" s="4"/>
      <c r="I126" s="6"/>
      <c r="J126" s="6">
        <v>0</v>
      </c>
      <c r="K126" s="6">
        <v>14036</v>
      </c>
      <c r="L126" s="6">
        <v>-302370.55</v>
      </c>
      <c r="M126" s="6"/>
    </row>
    <row r="127" spans="1:13" collapsed="1" x14ac:dyDescent="0.25">
      <c r="A127" s="2" t="s">
        <v>365</v>
      </c>
      <c r="B127" s="2"/>
      <c r="C127" s="2"/>
      <c r="D127" s="2"/>
      <c r="E127" s="2"/>
      <c r="F127" s="2"/>
      <c r="G127" s="2"/>
      <c r="H127" s="2"/>
      <c r="I127" s="3">
        <v>0</v>
      </c>
      <c r="J127" s="3">
        <v>0</v>
      </c>
      <c r="K127" s="3">
        <v>36250</v>
      </c>
      <c r="L127" s="2"/>
      <c r="M127" s="3">
        <v>-36250</v>
      </c>
    </row>
    <row r="128" spans="1:13" hidden="1" outlineLevel="1" x14ac:dyDescent="0.25">
      <c r="A128" s="4" t="s">
        <v>364</v>
      </c>
      <c r="B128" s="4" t="s">
        <v>363</v>
      </c>
      <c r="C128" s="4" t="s">
        <v>362</v>
      </c>
      <c r="D128" s="5" t="s">
        <v>322</v>
      </c>
      <c r="E128" s="4" t="s">
        <v>361</v>
      </c>
      <c r="F128" s="4" t="s">
        <v>360</v>
      </c>
      <c r="G128" s="4" t="s">
        <v>359</v>
      </c>
      <c r="H128" s="4"/>
      <c r="I128" s="6"/>
      <c r="J128" s="6">
        <v>0</v>
      </c>
      <c r="K128" s="6">
        <v>36250</v>
      </c>
      <c r="L128" s="6">
        <v>-36250</v>
      </c>
      <c r="M128" s="6"/>
    </row>
    <row r="129" spans="1:13" collapsed="1" x14ac:dyDescent="0.25">
      <c r="A129" s="2" t="s">
        <v>358</v>
      </c>
      <c r="B129" s="2"/>
      <c r="C129" s="2"/>
      <c r="D129" s="2"/>
      <c r="E129" s="2"/>
      <c r="F129" s="2"/>
      <c r="G129" s="2"/>
      <c r="H129" s="2"/>
      <c r="I129" s="3">
        <v>0</v>
      </c>
      <c r="J129" s="3">
        <v>0</v>
      </c>
      <c r="K129" s="3">
        <v>345.98</v>
      </c>
      <c r="L129" s="2"/>
      <c r="M129" s="3">
        <v>-345.98</v>
      </c>
    </row>
    <row r="130" spans="1:13" hidden="1" outlineLevel="1" x14ac:dyDescent="0.25">
      <c r="A130" s="4" t="s">
        <v>288</v>
      </c>
      <c r="B130" s="4" t="s">
        <v>284</v>
      </c>
      <c r="C130" s="4" t="s">
        <v>357</v>
      </c>
      <c r="D130" s="5" t="s">
        <v>356</v>
      </c>
      <c r="E130" s="4" t="s">
        <v>161</v>
      </c>
      <c r="F130" s="4" t="s">
        <v>162</v>
      </c>
      <c r="G130" s="4" t="s">
        <v>284</v>
      </c>
      <c r="H130" s="4"/>
      <c r="I130" s="6"/>
      <c r="J130" s="6">
        <v>0</v>
      </c>
      <c r="K130" s="6">
        <v>0.31</v>
      </c>
      <c r="L130" s="6">
        <v>-0.31</v>
      </c>
      <c r="M130" s="6"/>
    </row>
    <row r="131" spans="1:13" hidden="1" outlineLevel="1" x14ac:dyDescent="0.25">
      <c r="A131" s="4" t="s">
        <v>288</v>
      </c>
      <c r="B131" s="4" t="s">
        <v>284</v>
      </c>
      <c r="C131" s="4" t="s">
        <v>355</v>
      </c>
      <c r="D131" s="5" t="s">
        <v>353</v>
      </c>
      <c r="E131" s="4" t="s">
        <v>105</v>
      </c>
      <c r="F131" s="4" t="s">
        <v>106</v>
      </c>
      <c r="G131" s="4" t="s">
        <v>284</v>
      </c>
      <c r="H131" s="4"/>
      <c r="I131" s="6"/>
      <c r="J131" s="6">
        <v>0</v>
      </c>
      <c r="K131" s="6">
        <v>0.64</v>
      </c>
      <c r="L131" s="6">
        <v>-0.95</v>
      </c>
      <c r="M131" s="6"/>
    </row>
    <row r="132" spans="1:13" hidden="1" outlineLevel="1" x14ac:dyDescent="0.25">
      <c r="A132" s="4" t="s">
        <v>288</v>
      </c>
      <c r="B132" s="4" t="s">
        <v>284</v>
      </c>
      <c r="C132" s="4" t="s">
        <v>354</v>
      </c>
      <c r="D132" s="5" t="s">
        <v>353</v>
      </c>
      <c r="E132" s="4" t="s">
        <v>128</v>
      </c>
      <c r="F132" s="4" t="s">
        <v>129</v>
      </c>
      <c r="G132" s="4" t="s">
        <v>284</v>
      </c>
      <c r="H132" s="4"/>
      <c r="I132" s="6"/>
      <c r="J132" s="6">
        <v>0</v>
      </c>
      <c r="K132" s="6">
        <v>0.75</v>
      </c>
      <c r="L132" s="6">
        <v>-1.7</v>
      </c>
      <c r="M132" s="6"/>
    </row>
    <row r="133" spans="1:13" hidden="1" outlineLevel="1" x14ac:dyDescent="0.25">
      <c r="A133" s="4" t="s">
        <v>288</v>
      </c>
      <c r="B133" s="4" t="s">
        <v>284</v>
      </c>
      <c r="C133" s="4" t="s">
        <v>352</v>
      </c>
      <c r="D133" s="5" t="s">
        <v>351</v>
      </c>
      <c r="E133" s="4" t="s">
        <v>350</v>
      </c>
      <c r="F133" s="4" t="s">
        <v>349</v>
      </c>
      <c r="G133" s="4" t="s">
        <v>284</v>
      </c>
      <c r="H133" s="4"/>
      <c r="I133" s="6"/>
      <c r="J133" s="6">
        <v>0</v>
      </c>
      <c r="K133" s="6">
        <v>0.2</v>
      </c>
      <c r="L133" s="6">
        <v>-1.9</v>
      </c>
      <c r="M133" s="6"/>
    </row>
    <row r="134" spans="1:13" hidden="1" outlineLevel="1" x14ac:dyDescent="0.25">
      <c r="A134" s="4" t="s">
        <v>288</v>
      </c>
      <c r="B134" s="4" t="s">
        <v>284</v>
      </c>
      <c r="C134" s="4" t="s">
        <v>348</v>
      </c>
      <c r="D134" s="5" t="s">
        <v>346</v>
      </c>
      <c r="E134" s="4" t="s">
        <v>321</v>
      </c>
      <c r="F134" s="4" t="s">
        <v>320</v>
      </c>
      <c r="G134" s="4" t="s">
        <v>284</v>
      </c>
      <c r="H134" s="4"/>
      <c r="I134" s="6"/>
      <c r="J134" s="6">
        <v>0</v>
      </c>
      <c r="K134" s="6">
        <v>0.06</v>
      </c>
      <c r="L134" s="6">
        <v>-1.96</v>
      </c>
      <c r="M134" s="6"/>
    </row>
    <row r="135" spans="1:13" hidden="1" outlineLevel="1" x14ac:dyDescent="0.25">
      <c r="A135" s="4" t="s">
        <v>288</v>
      </c>
      <c r="B135" s="4" t="s">
        <v>284</v>
      </c>
      <c r="C135" s="4" t="s">
        <v>347</v>
      </c>
      <c r="D135" s="5" t="s">
        <v>346</v>
      </c>
      <c r="E135" s="4" t="s">
        <v>151</v>
      </c>
      <c r="F135" s="4" t="s">
        <v>152</v>
      </c>
      <c r="G135" s="4" t="s">
        <v>284</v>
      </c>
      <c r="H135" s="4"/>
      <c r="I135" s="6"/>
      <c r="J135" s="6">
        <v>0</v>
      </c>
      <c r="K135" s="6">
        <v>7.0000000000000007E-2</v>
      </c>
      <c r="L135" s="6">
        <v>-2.0299999999999998</v>
      </c>
      <c r="M135" s="6"/>
    </row>
    <row r="136" spans="1:13" hidden="1" outlineLevel="1" x14ac:dyDescent="0.25">
      <c r="A136" s="4" t="s">
        <v>288</v>
      </c>
      <c r="B136" s="4" t="s">
        <v>284</v>
      </c>
      <c r="C136" s="4" t="s">
        <v>345</v>
      </c>
      <c r="D136" s="5" t="s">
        <v>343</v>
      </c>
      <c r="E136" s="4" t="s">
        <v>231</v>
      </c>
      <c r="F136" s="4" t="s">
        <v>232</v>
      </c>
      <c r="G136" s="4" t="s">
        <v>284</v>
      </c>
      <c r="H136" s="4"/>
      <c r="I136" s="6"/>
      <c r="J136" s="6">
        <v>0</v>
      </c>
      <c r="K136" s="6">
        <v>0.05</v>
      </c>
      <c r="L136" s="6">
        <v>-2.08</v>
      </c>
      <c r="M136" s="6"/>
    </row>
    <row r="137" spans="1:13" hidden="1" outlineLevel="1" x14ac:dyDescent="0.25">
      <c r="A137" s="4" t="s">
        <v>288</v>
      </c>
      <c r="B137" s="4" t="s">
        <v>284</v>
      </c>
      <c r="C137" s="4" t="s">
        <v>344</v>
      </c>
      <c r="D137" s="5" t="s">
        <v>343</v>
      </c>
      <c r="E137" s="4" t="s">
        <v>342</v>
      </c>
      <c r="F137" s="4" t="s">
        <v>341</v>
      </c>
      <c r="G137" s="4" t="s">
        <v>284</v>
      </c>
      <c r="H137" s="4"/>
      <c r="I137" s="6"/>
      <c r="J137" s="6">
        <v>0</v>
      </c>
      <c r="K137" s="6">
        <v>1.37</v>
      </c>
      <c r="L137" s="6">
        <v>-3.45</v>
      </c>
      <c r="M137" s="6"/>
    </row>
    <row r="138" spans="1:13" hidden="1" outlineLevel="1" x14ac:dyDescent="0.25">
      <c r="A138" s="4" t="s">
        <v>288</v>
      </c>
      <c r="B138" s="4" t="s">
        <v>284</v>
      </c>
      <c r="C138" s="4" t="s">
        <v>340</v>
      </c>
      <c r="D138" s="5" t="s">
        <v>339</v>
      </c>
      <c r="E138" s="4" t="s">
        <v>222</v>
      </c>
      <c r="F138" s="4" t="s">
        <v>223</v>
      </c>
      <c r="G138" s="4" t="s">
        <v>284</v>
      </c>
      <c r="H138" s="4"/>
      <c r="I138" s="6"/>
      <c r="J138" s="6">
        <v>0</v>
      </c>
      <c r="K138" s="6">
        <v>1</v>
      </c>
      <c r="L138" s="6">
        <v>-4.45</v>
      </c>
      <c r="M138" s="6"/>
    </row>
    <row r="139" spans="1:13" hidden="1" outlineLevel="1" x14ac:dyDescent="0.25">
      <c r="A139" s="4" t="s">
        <v>288</v>
      </c>
      <c r="B139" s="4" t="s">
        <v>284</v>
      </c>
      <c r="C139" s="4" t="s">
        <v>338</v>
      </c>
      <c r="D139" s="5" t="s">
        <v>337</v>
      </c>
      <c r="E139" s="4" t="s">
        <v>336</v>
      </c>
      <c r="F139" s="4" t="s">
        <v>335</v>
      </c>
      <c r="G139" s="4" t="s">
        <v>284</v>
      </c>
      <c r="H139" s="4"/>
      <c r="I139" s="6"/>
      <c r="J139" s="6">
        <v>0</v>
      </c>
      <c r="K139" s="6">
        <v>0.01</v>
      </c>
      <c r="L139" s="6">
        <v>-4.46</v>
      </c>
      <c r="M139" s="6"/>
    </row>
    <row r="140" spans="1:13" hidden="1" outlineLevel="1" x14ac:dyDescent="0.25">
      <c r="A140" s="4" t="s">
        <v>288</v>
      </c>
      <c r="B140" s="4" t="s">
        <v>284</v>
      </c>
      <c r="C140" s="4" t="s">
        <v>334</v>
      </c>
      <c r="D140" s="5" t="s">
        <v>333</v>
      </c>
      <c r="E140" s="4" t="s">
        <v>314</v>
      </c>
      <c r="F140" s="4" t="s">
        <v>313</v>
      </c>
      <c r="G140" s="4" t="s">
        <v>284</v>
      </c>
      <c r="H140" s="4"/>
      <c r="I140" s="6"/>
      <c r="J140" s="6">
        <v>0</v>
      </c>
      <c r="K140" s="6">
        <v>0.77</v>
      </c>
      <c r="L140" s="6">
        <v>-5.23</v>
      </c>
      <c r="M140" s="6"/>
    </row>
    <row r="141" spans="1:13" hidden="1" outlineLevel="1" x14ac:dyDescent="0.25">
      <c r="A141" s="4" t="s">
        <v>288</v>
      </c>
      <c r="B141" s="4" t="s">
        <v>284</v>
      </c>
      <c r="C141" s="4" t="s">
        <v>332</v>
      </c>
      <c r="D141" s="5" t="s">
        <v>23</v>
      </c>
      <c r="E141" s="4" t="s">
        <v>184</v>
      </c>
      <c r="F141" s="4" t="s">
        <v>185</v>
      </c>
      <c r="G141" s="4" t="s">
        <v>284</v>
      </c>
      <c r="H141" s="4"/>
      <c r="I141" s="6"/>
      <c r="J141" s="6">
        <v>0</v>
      </c>
      <c r="K141" s="6">
        <v>0.75</v>
      </c>
      <c r="L141" s="6">
        <v>-5.98</v>
      </c>
      <c r="M141" s="6"/>
    </row>
    <row r="142" spans="1:13" hidden="1" outlineLevel="1" x14ac:dyDescent="0.25">
      <c r="A142" s="4" t="s">
        <v>288</v>
      </c>
      <c r="B142" s="4" t="s">
        <v>284</v>
      </c>
      <c r="C142" s="4" t="s">
        <v>331</v>
      </c>
      <c r="D142" s="5" t="s">
        <v>329</v>
      </c>
      <c r="E142" s="4" t="s">
        <v>151</v>
      </c>
      <c r="F142" s="4" t="s">
        <v>152</v>
      </c>
      <c r="G142" s="4" t="s">
        <v>284</v>
      </c>
      <c r="H142" s="4"/>
      <c r="I142" s="6"/>
      <c r="J142" s="6">
        <v>0</v>
      </c>
      <c r="K142" s="6">
        <v>7.0000000000000007E-2</v>
      </c>
      <c r="L142" s="6">
        <v>-6.05</v>
      </c>
      <c r="M142" s="6"/>
    </row>
    <row r="143" spans="1:13" hidden="1" outlineLevel="1" x14ac:dyDescent="0.25">
      <c r="A143" s="4" t="s">
        <v>288</v>
      </c>
      <c r="B143" s="4" t="s">
        <v>284</v>
      </c>
      <c r="C143" s="4" t="s">
        <v>330</v>
      </c>
      <c r="D143" s="5" t="s">
        <v>329</v>
      </c>
      <c r="E143" s="4" t="s">
        <v>151</v>
      </c>
      <c r="F143" s="4" t="s">
        <v>152</v>
      </c>
      <c r="G143" s="4" t="s">
        <v>284</v>
      </c>
      <c r="H143" s="4"/>
      <c r="I143" s="6"/>
      <c r="J143" s="6">
        <v>0</v>
      </c>
      <c r="K143" s="6">
        <v>7.0000000000000007E-2</v>
      </c>
      <c r="L143" s="6">
        <v>-6.12</v>
      </c>
      <c r="M143" s="6"/>
    </row>
    <row r="144" spans="1:13" hidden="1" outlineLevel="1" x14ac:dyDescent="0.25">
      <c r="A144" s="4" t="s">
        <v>288</v>
      </c>
      <c r="B144" s="4" t="s">
        <v>284</v>
      </c>
      <c r="C144" s="4" t="s">
        <v>328</v>
      </c>
      <c r="D144" s="5" t="s">
        <v>327</v>
      </c>
      <c r="E144" s="4" t="s">
        <v>180</v>
      </c>
      <c r="F144" s="4" t="s">
        <v>181</v>
      </c>
      <c r="G144" s="4" t="s">
        <v>284</v>
      </c>
      <c r="H144" s="4"/>
      <c r="I144" s="6"/>
      <c r="J144" s="6">
        <v>0</v>
      </c>
      <c r="K144" s="6">
        <v>0.4</v>
      </c>
      <c r="L144" s="6">
        <v>-6.52</v>
      </c>
      <c r="M144" s="6"/>
    </row>
    <row r="145" spans="1:13" hidden="1" outlineLevel="1" x14ac:dyDescent="0.25">
      <c r="A145" s="4" t="s">
        <v>288</v>
      </c>
      <c r="B145" s="4" t="s">
        <v>284</v>
      </c>
      <c r="C145" s="4" t="s">
        <v>326</v>
      </c>
      <c r="D145" s="5" t="s">
        <v>322</v>
      </c>
      <c r="E145" s="4" t="s">
        <v>325</v>
      </c>
      <c r="F145" s="4" t="s">
        <v>324</v>
      </c>
      <c r="G145" s="4" t="s">
        <v>284</v>
      </c>
      <c r="H145" s="4"/>
      <c r="I145" s="6"/>
      <c r="J145" s="6">
        <v>0</v>
      </c>
      <c r="K145" s="6">
        <v>0.4</v>
      </c>
      <c r="L145" s="6">
        <v>-6.92</v>
      </c>
      <c r="M145" s="6"/>
    </row>
    <row r="146" spans="1:13" hidden="1" outlineLevel="1" x14ac:dyDescent="0.25">
      <c r="A146" s="4" t="s">
        <v>288</v>
      </c>
      <c r="B146" s="4" t="s">
        <v>284</v>
      </c>
      <c r="C146" s="4" t="s">
        <v>323</v>
      </c>
      <c r="D146" s="5" t="s">
        <v>322</v>
      </c>
      <c r="E146" s="4" t="s">
        <v>321</v>
      </c>
      <c r="F146" s="4" t="s">
        <v>320</v>
      </c>
      <c r="G146" s="4" t="s">
        <v>284</v>
      </c>
      <c r="H146" s="4"/>
      <c r="I146" s="6"/>
      <c r="J146" s="6">
        <v>0</v>
      </c>
      <c r="K146" s="6">
        <v>0.53</v>
      </c>
      <c r="L146" s="6">
        <v>-7.45</v>
      </c>
      <c r="M146" s="6"/>
    </row>
    <row r="147" spans="1:13" hidden="1" outlineLevel="1" x14ac:dyDescent="0.25">
      <c r="A147" s="4" t="s">
        <v>288</v>
      </c>
      <c r="B147" s="4" t="s">
        <v>284</v>
      </c>
      <c r="C147" s="4" t="s">
        <v>319</v>
      </c>
      <c r="D147" s="5" t="s">
        <v>318</v>
      </c>
      <c r="E147" s="4" t="s">
        <v>317</v>
      </c>
      <c r="F147" s="4" t="s">
        <v>316</v>
      </c>
      <c r="G147" s="4" t="s">
        <v>284</v>
      </c>
      <c r="H147" s="4"/>
      <c r="I147" s="6"/>
      <c r="J147" s="6">
        <v>0</v>
      </c>
      <c r="K147" s="6">
        <v>0.01</v>
      </c>
      <c r="L147" s="6">
        <v>-7.46</v>
      </c>
      <c r="M147" s="6"/>
    </row>
    <row r="148" spans="1:13" hidden="1" outlineLevel="1" x14ac:dyDescent="0.25">
      <c r="A148" s="4" t="s">
        <v>288</v>
      </c>
      <c r="B148" s="4" t="s">
        <v>284</v>
      </c>
      <c r="C148" s="4" t="s">
        <v>315</v>
      </c>
      <c r="D148" s="5" t="s">
        <v>311</v>
      </c>
      <c r="E148" s="4" t="s">
        <v>314</v>
      </c>
      <c r="F148" s="4" t="s">
        <v>313</v>
      </c>
      <c r="G148" s="4" t="s">
        <v>284</v>
      </c>
      <c r="H148" s="4"/>
      <c r="I148" s="6"/>
      <c r="J148" s="6">
        <v>0</v>
      </c>
      <c r="K148" s="6">
        <v>0.77</v>
      </c>
      <c r="L148" s="6">
        <v>-8.23</v>
      </c>
      <c r="M148" s="6"/>
    </row>
    <row r="149" spans="1:13" hidden="1" outlineLevel="1" x14ac:dyDescent="0.25">
      <c r="A149" s="4" t="s">
        <v>288</v>
      </c>
      <c r="B149" s="4" t="s">
        <v>284</v>
      </c>
      <c r="C149" s="4" t="s">
        <v>312</v>
      </c>
      <c r="D149" s="5" t="s">
        <v>311</v>
      </c>
      <c r="E149" s="4" t="s">
        <v>310</v>
      </c>
      <c r="F149" s="4" t="s">
        <v>309</v>
      </c>
      <c r="G149" s="4" t="s">
        <v>284</v>
      </c>
      <c r="H149" s="4"/>
      <c r="I149" s="6"/>
      <c r="J149" s="6">
        <v>0</v>
      </c>
      <c r="K149" s="6">
        <v>0.96</v>
      </c>
      <c r="L149" s="6">
        <v>-9.19</v>
      </c>
      <c r="M149" s="6"/>
    </row>
    <row r="150" spans="1:13" hidden="1" outlineLevel="1" x14ac:dyDescent="0.25">
      <c r="A150" s="4" t="s">
        <v>288</v>
      </c>
      <c r="B150" s="4" t="s">
        <v>284</v>
      </c>
      <c r="C150" s="4" t="s">
        <v>308</v>
      </c>
      <c r="D150" s="5" t="s">
        <v>37</v>
      </c>
      <c r="E150" s="4" t="s">
        <v>307</v>
      </c>
      <c r="F150" s="4" t="s">
        <v>306</v>
      </c>
      <c r="G150" s="4" t="s">
        <v>284</v>
      </c>
      <c r="H150" s="4"/>
      <c r="I150" s="6"/>
      <c r="J150" s="6">
        <v>0</v>
      </c>
      <c r="K150" s="6">
        <v>0.05</v>
      </c>
      <c r="L150" s="6">
        <v>-9.24</v>
      </c>
      <c r="M150" s="6"/>
    </row>
    <row r="151" spans="1:13" hidden="1" outlineLevel="1" x14ac:dyDescent="0.25">
      <c r="A151" s="4" t="s">
        <v>288</v>
      </c>
      <c r="B151" s="4" t="s">
        <v>284</v>
      </c>
      <c r="C151" s="4" t="s">
        <v>305</v>
      </c>
      <c r="D151" s="5" t="s">
        <v>37</v>
      </c>
      <c r="E151" s="4" t="s">
        <v>304</v>
      </c>
      <c r="F151" s="4" t="s">
        <v>303</v>
      </c>
      <c r="G151" s="4" t="s">
        <v>284</v>
      </c>
      <c r="H151" s="4"/>
      <c r="I151" s="6"/>
      <c r="J151" s="6">
        <v>0</v>
      </c>
      <c r="K151" s="6">
        <v>0.28000000000000003</v>
      </c>
      <c r="L151" s="6">
        <v>-9.52</v>
      </c>
      <c r="M151" s="6"/>
    </row>
    <row r="152" spans="1:13" hidden="1" outlineLevel="1" x14ac:dyDescent="0.25">
      <c r="A152" s="4" t="s">
        <v>288</v>
      </c>
      <c r="B152" s="4" t="s">
        <v>284</v>
      </c>
      <c r="C152" s="4" t="s">
        <v>302</v>
      </c>
      <c r="D152" s="5" t="s">
        <v>37</v>
      </c>
      <c r="E152" s="4" t="s">
        <v>231</v>
      </c>
      <c r="F152" s="4" t="s">
        <v>232</v>
      </c>
      <c r="G152" s="4" t="s">
        <v>284</v>
      </c>
      <c r="H152" s="4"/>
      <c r="I152" s="6"/>
      <c r="J152" s="6">
        <v>0</v>
      </c>
      <c r="K152" s="6">
        <v>0.05</v>
      </c>
      <c r="L152" s="6">
        <v>-9.57</v>
      </c>
      <c r="M152" s="6"/>
    </row>
    <row r="153" spans="1:13" hidden="1" outlineLevel="1" x14ac:dyDescent="0.25">
      <c r="A153" s="4" t="s">
        <v>288</v>
      </c>
      <c r="B153" s="4" t="s">
        <v>284</v>
      </c>
      <c r="C153" s="4" t="s">
        <v>301</v>
      </c>
      <c r="D153" s="5" t="s">
        <v>37</v>
      </c>
      <c r="E153" s="4" t="s">
        <v>300</v>
      </c>
      <c r="F153" s="4" t="s">
        <v>299</v>
      </c>
      <c r="G153" s="4" t="s">
        <v>284</v>
      </c>
      <c r="H153" s="4"/>
      <c r="I153" s="6"/>
      <c r="J153" s="6">
        <v>0</v>
      </c>
      <c r="K153" s="6">
        <v>0.64</v>
      </c>
      <c r="L153" s="6">
        <v>-10.210000000000001</v>
      </c>
      <c r="M153" s="6"/>
    </row>
    <row r="154" spans="1:13" hidden="1" outlineLevel="1" x14ac:dyDescent="0.25">
      <c r="A154" s="4" t="s">
        <v>288</v>
      </c>
      <c r="B154" s="4" t="s">
        <v>284</v>
      </c>
      <c r="C154" s="4" t="s">
        <v>298</v>
      </c>
      <c r="D154" s="5" t="s">
        <v>296</v>
      </c>
      <c r="E154" s="4" t="s">
        <v>161</v>
      </c>
      <c r="F154" s="4" t="s">
        <v>162</v>
      </c>
      <c r="G154" s="4" t="s">
        <v>284</v>
      </c>
      <c r="H154" s="4"/>
      <c r="I154" s="6"/>
      <c r="J154" s="6">
        <v>0</v>
      </c>
      <c r="K154" s="6">
        <v>0.2</v>
      </c>
      <c r="L154" s="6">
        <v>-10.41</v>
      </c>
      <c r="M154" s="6"/>
    </row>
    <row r="155" spans="1:13" hidden="1" outlineLevel="1" x14ac:dyDescent="0.25">
      <c r="A155" s="4" t="s">
        <v>288</v>
      </c>
      <c r="B155" s="4" t="s">
        <v>284</v>
      </c>
      <c r="C155" s="4" t="s">
        <v>297</v>
      </c>
      <c r="D155" s="5" t="s">
        <v>296</v>
      </c>
      <c r="E155" s="4" t="s">
        <v>121</v>
      </c>
      <c r="F155" s="4" t="s">
        <v>122</v>
      </c>
      <c r="G155" s="4" t="s">
        <v>284</v>
      </c>
      <c r="H155" s="4"/>
      <c r="I155" s="6"/>
      <c r="J155" s="6">
        <v>0</v>
      </c>
      <c r="K155" s="6">
        <v>0.08</v>
      </c>
      <c r="L155" s="6">
        <v>-10.49</v>
      </c>
      <c r="M155" s="6"/>
    </row>
    <row r="156" spans="1:13" hidden="1" outlineLevel="1" x14ac:dyDescent="0.25">
      <c r="A156" s="4" t="s">
        <v>288</v>
      </c>
      <c r="B156" s="4" t="s">
        <v>284</v>
      </c>
      <c r="C156" s="4" t="s">
        <v>295</v>
      </c>
      <c r="D156" s="5" t="s">
        <v>294</v>
      </c>
      <c r="E156" s="4" t="s">
        <v>105</v>
      </c>
      <c r="F156" s="4" t="s">
        <v>106</v>
      </c>
      <c r="G156" s="4" t="s">
        <v>284</v>
      </c>
      <c r="H156" s="4"/>
      <c r="I156" s="6"/>
      <c r="J156" s="6">
        <v>0</v>
      </c>
      <c r="K156" s="6">
        <v>0.89</v>
      </c>
      <c r="L156" s="6">
        <v>-11.38</v>
      </c>
      <c r="M156" s="6"/>
    </row>
    <row r="157" spans="1:13" hidden="1" outlineLevel="1" x14ac:dyDescent="0.25">
      <c r="A157" s="4" t="s">
        <v>288</v>
      </c>
      <c r="B157" s="4" t="s">
        <v>284</v>
      </c>
      <c r="C157" s="4" t="s">
        <v>293</v>
      </c>
      <c r="D157" s="5" t="s">
        <v>292</v>
      </c>
      <c r="E157" s="4" t="s">
        <v>222</v>
      </c>
      <c r="F157" s="4" t="s">
        <v>223</v>
      </c>
      <c r="G157" s="4" t="s">
        <v>284</v>
      </c>
      <c r="H157" s="4"/>
      <c r="I157" s="6"/>
      <c r="J157" s="6">
        <v>0</v>
      </c>
      <c r="K157" s="6">
        <v>0.05</v>
      </c>
      <c r="L157" s="6">
        <v>-11.43</v>
      </c>
      <c r="M157" s="6"/>
    </row>
    <row r="158" spans="1:13" hidden="1" outlineLevel="1" x14ac:dyDescent="0.25">
      <c r="A158" s="4" t="s">
        <v>288</v>
      </c>
      <c r="B158" s="4" t="s">
        <v>284</v>
      </c>
      <c r="C158" s="4" t="s">
        <v>291</v>
      </c>
      <c r="D158" s="5" t="s">
        <v>113</v>
      </c>
      <c r="E158" s="4" t="s">
        <v>290</v>
      </c>
      <c r="F158" s="4" t="s">
        <v>289</v>
      </c>
      <c r="G158" s="4" t="s">
        <v>284</v>
      </c>
      <c r="H158" s="4"/>
      <c r="I158" s="6"/>
      <c r="J158" s="6">
        <v>0</v>
      </c>
      <c r="K158" s="6">
        <v>298</v>
      </c>
      <c r="L158" s="6">
        <v>-309.43</v>
      </c>
      <c r="M158" s="6"/>
    </row>
    <row r="159" spans="1:13" hidden="1" outlineLevel="1" x14ac:dyDescent="0.25">
      <c r="A159" s="4" t="s">
        <v>288</v>
      </c>
      <c r="B159" s="4" t="s">
        <v>284</v>
      </c>
      <c r="C159" s="4" t="s">
        <v>287</v>
      </c>
      <c r="D159" s="5" t="s">
        <v>113</v>
      </c>
      <c r="E159" s="4" t="s">
        <v>286</v>
      </c>
      <c r="F159" s="4" t="s">
        <v>285</v>
      </c>
      <c r="G159" s="4" t="s">
        <v>284</v>
      </c>
      <c r="H159" s="4"/>
      <c r="I159" s="6"/>
      <c r="J159" s="6">
        <v>0</v>
      </c>
      <c r="K159" s="6">
        <v>36.549999999999997</v>
      </c>
      <c r="L159" s="6">
        <v>-345.98</v>
      </c>
      <c r="M159" s="6"/>
    </row>
    <row r="160" spans="1:13" collapsed="1" x14ac:dyDescent="0.25">
      <c r="A160" s="2" t="s">
        <v>283</v>
      </c>
      <c r="B160" s="2"/>
      <c r="C160" s="2"/>
      <c r="D160" s="2"/>
      <c r="E160" s="2"/>
      <c r="F160" s="2"/>
      <c r="G160" s="2"/>
      <c r="H160" s="2"/>
      <c r="I160" s="3">
        <v>0</v>
      </c>
      <c r="J160" s="3">
        <v>0</v>
      </c>
      <c r="K160" s="3">
        <v>0.05</v>
      </c>
      <c r="L160" s="2"/>
      <c r="M160" s="3">
        <v>-0.05</v>
      </c>
    </row>
    <row r="161" spans="1:13" hidden="1" outlineLevel="1" x14ac:dyDescent="0.25">
      <c r="A161" s="4" t="s">
        <v>282</v>
      </c>
      <c r="B161" s="4" t="s">
        <v>279</v>
      </c>
      <c r="C161" s="4" t="s">
        <v>281</v>
      </c>
      <c r="D161" s="5" t="s">
        <v>280</v>
      </c>
      <c r="E161" s="4" t="s">
        <v>213</v>
      </c>
      <c r="F161" s="4" t="s">
        <v>214</v>
      </c>
      <c r="G161" s="4" t="s">
        <v>279</v>
      </c>
      <c r="H161" s="4"/>
      <c r="I161" s="6"/>
      <c r="J161" s="6">
        <v>0</v>
      </c>
      <c r="K161" s="6">
        <v>0.05</v>
      </c>
      <c r="L161" s="6">
        <v>-0.05</v>
      </c>
      <c r="M161" s="6"/>
    </row>
    <row r="162" spans="1:13" collapsed="1" x14ac:dyDescent="0.25"/>
    <row r="163" spans="1:13" x14ac:dyDescent="0.25">
      <c r="A163" s="2" t="s">
        <v>264</v>
      </c>
      <c r="B163" s="2"/>
      <c r="C163" s="2"/>
      <c r="D163" s="2"/>
      <c r="E163" s="2"/>
      <c r="F163" s="2"/>
      <c r="G163" s="2"/>
      <c r="H163" s="2"/>
      <c r="I163" s="2"/>
      <c r="J163" s="3">
        <v>0</v>
      </c>
      <c r="K163" s="34">
        <v>51649532.870000027</v>
      </c>
      <c r="L163" s="2"/>
      <c r="M163" s="2"/>
    </row>
    <row r="164" spans="1:13" collapsed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</row>
    <row r="165" spans="1:13" collapsed="1" x14ac:dyDescent="0.25">
      <c r="A165" s="120" t="s">
        <v>277</v>
      </c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</row>
  </sheetData>
  <mergeCells count="8">
    <mergeCell ref="A6:M6"/>
    <mergeCell ref="A7:M7"/>
    <mergeCell ref="A165:M165"/>
    <mergeCell ref="A1:M1"/>
    <mergeCell ref="A2:M2"/>
    <mergeCell ref="A3:M3"/>
    <mergeCell ref="A4:M4"/>
    <mergeCell ref="A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4"/>
  <sheetViews>
    <sheetView workbookViewId="0">
      <selection activeCell="I23" sqref="I23"/>
    </sheetView>
  </sheetViews>
  <sheetFormatPr baseColWidth="10" defaultColWidth="13.28515625" defaultRowHeight="15" outlineLevelRow="2" x14ac:dyDescent="0.25"/>
  <sheetData>
    <row r="1" spans="1:11" ht="18.75" collapsed="1" x14ac:dyDescent="0.3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30" customHeight="1" collapsed="1" x14ac:dyDescent="0.6">
      <c r="A2" s="121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ht="18.75" collapsed="1" x14ac:dyDescent="0.3">
      <c r="A3" s="118" t="s">
        <v>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8.75" collapsed="1" x14ac:dyDescent="0.3">
      <c r="A4" s="118" t="s">
        <v>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ht="18.75" collapsed="1" x14ac:dyDescent="0.3">
      <c r="A5" s="118" t="s">
        <v>720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</row>
    <row r="6" spans="1:11" ht="18.75" collapsed="1" x14ac:dyDescent="0.3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</row>
    <row r="7" spans="1:11" collapsed="1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</row>
    <row r="8" spans="1:11" ht="30" collapsed="1" x14ac:dyDescent="0.25">
      <c r="A8" s="1" t="s">
        <v>4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  <c r="I8" s="1" t="s">
        <v>12</v>
      </c>
      <c r="J8" s="1" t="s">
        <v>13</v>
      </c>
      <c r="K8" s="1" t="s">
        <v>14</v>
      </c>
    </row>
    <row r="9" spans="1:11" x14ac:dyDescent="0.25">
      <c r="A9" s="2" t="s">
        <v>527</v>
      </c>
      <c r="B9" s="2"/>
      <c r="C9" s="2"/>
      <c r="D9" s="2"/>
      <c r="E9" s="2"/>
      <c r="F9" s="2"/>
      <c r="G9" s="2"/>
      <c r="H9" s="3">
        <v>-2593000</v>
      </c>
      <c r="I9" s="3">
        <v>2593000</v>
      </c>
      <c r="J9" s="3">
        <v>3402000</v>
      </c>
      <c r="K9" s="3">
        <v>-3402000</v>
      </c>
    </row>
    <row r="10" spans="1:11" outlineLevel="1" x14ac:dyDescent="0.25">
      <c r="A10" s="2" t="s">
        <v>526</v>
      </c>
      <c r="B10" s="2"/>
      <c r="C10" s="2"/>
      <c r="D10" s="2"/>
      <c r="E10" s="2"/>
      <c r="F10" s="2"/>
      <c r="G10" s="2"/>
      <c r="H10" s="3">
        <v>-2593000</v>
      </c>
      <c r="I10" s="3">
        <v>2593000</v>
      </c>
      <c r="J10" s="3">
        <v>3402000</v>
      </c>
      <c r="K10" s="3">
        <v>-3402000</v>
      </c>
    </row>
    <row r="11" spans="1:11" outlineLevel="2" x14ac:dyDescent="0.25">
      <c r="A11" s="4" t="s">
        <v>524</v>
      </c>
      <c r="B11" s="4" t="s">
        <v>18</v>
      </c>
      <c r="C11" s="4" t="s">
        <v>523</v>
      </c>
      <c r="D11" s="4" t="s">
        <v>522</v>
      </c>
      <c r="E11" s="4" t="s">
        <v>521</v>
      </c>
      <c r="F11" s="4" t="s">
        <v>831</v>
      </c>
      <c r="G11" s="5" t="s">
        <v>738</v>
      </c>
      <c r="H11" s="6"/>
      <c r="I11" s="6">
        <v>2593000</v>
      </c>
      <c r="J11" s="6">
        <v>0</v>
      </c>
      <c r="K11" s="6">
        <v>0</v>
      </c>
    </row>
    <row r="12" spans="1:11" outlineLevel="2" x14ac:dyDescent="0.25">
      <c r="A12" s="4" t="s">
        <v>524</v>
      </c>
      <c r="B12" s="4" t="s">
        <v>18</v>
      </c>
      <c r="C12" s="4" t="s">
        <v>523</v>
      </c>
      <c r="D12" s="4" t="s">
        <v>522</v>
      </c>
      <c r="E12" s="4" t="s">
        <v>521</v>
      </c>
      <c r="F12" s="4" t="s">
        <v>830</v>
      </c>
      <c r="G12" s="5" t="s">
        <v>730</v>
      </c>
      <c r="H12" s="6"/>
      <c r="I12" s="6">
        <v>0</v>
      </c>
      <c r="J12" s="6">
        <v>3402000</v>
      </c>
      <c r="K12" s="6">
        <v>-3402000</v>
      </c>
    </row>
    <row r="13" spans="1:11" collapsed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collapsed="1" x14ac:dyDescent="0.25">
      <c r="A14" s="120" t="s">
        <v>829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</row>
  </sheetData>
  <mergeCells count="8">
    <mergeCell ref="A6:K6"/>
    <mergeCell ref="A7:K7"/>
    <mergeCell ref="A14:K14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P58"/>
  <sheetViews>
    <sheetView showGridLines="0" topLeftCell="A55" zoomScale="85" zoomScaleNormal="85" zoomScaleSheetLayoutView="85" workbookViewId="0">
      <selection activeCell="K57" sqref="K57:O57"/>
    </sheetView>
  </sheetViews>
  <sheetFormatPr baseColWidth="10" defaultRowHeight="15.75" x14ac:dyDescent="0.25"/>
  <cols>
    <col min="1" max="1" width="3.85546875" style="35" customWidth="1"/>
    <col min="2" max="6" width="11.42578125" style="35"/>
    <col min="7" max="7" width="19.28515625" style="35" customWidth="1"/>
    <col min="8" max="8" width="11.42578125" style="35"/>
    <col min="9" max="9" width="15.85546875" style="35" customWidth="1"/>
    <col min="10" max="14" width="11.42578125" style="35"/>
    <col min="15" max="15" width="27.5703125" style="35" customWidth="1"/>
    <col min="16" max="16" width="7.85546875" style="35" customWidth="1"/>
    <col min="17" max="16384" width="11.42578125" style="35"/>
  </cols>
  <sheetData>
    <row r="1" spans="2:16" ht="16.5" thickBot="1" x14ac:dyDescent="0.3"/>
    <row r="2" spans="2:16" ht="42.75" customHeight="1" x14ac:dyDescent="0.25">
      <c r="B2" s="36"/>
      <c r="C2" s="37"/>
      <c r="D2" s="301" t="s">
        <v>440</v>
      </c>
      <c r="E2" s="301"/>
      <c r="F2" s="301"/>
      <c r="G2" s="301"/>
      <c r="H2" s="301"/>
      <c r="I2" s="301"/>
      <c r="J2" s="301"/>
      <c r="K2" s="301"/>
      <c r="L2" s="301"/>
      <c r="M2" s="303">
        <v>302</v>
      </c>
      <c r="N2" s="303"/>
      <c r="O2" s="304"/>
    </row>
    <row r="3" spans="2:16" ht="73.5" customHeight="1" thickBot="1" x14ac:dyDescent="0.3">
      <c r="B3" s="38"/>
      <c r="C3" s="39"/>
      <c r="D3" s="302"/>
      <c r="E3" s="302"/>
      <c r="F3" s="302"/>
      <c r="G3" s="302"/>
      <c r="H3" s="302"/>
      <c r="I3" s="302"/>
      <c r="J3" s="302"/>
      <c r="K3" s="302"/>
      <c r="L3" s="302"/>
      <c r="M3" s="305"/>
      <c r="N3" s="305"/>
      <c r="O3" s="306"/>
    </row>
    <row r="4" spans="2:16" ht="33" customHeight="1" thickBot="1" x14ac:dyDescent="0.3">
      <c r="B4" s="307" t="s">
        <v>832</v>
      </c>
      <c r="C4" s="308"/>
      <c r="D4" s="308"/>
      <c r="E4" s="308"/>
      <c r="F4" s="309"/>
      <c r="G4" s="310" t="s">
        <v>441</v>
      </c>
      <c r="H4" s="310"/>
      <c r="I4" s="310"/>
      <c r="J4" s="310"/>
      <c r="K4" s="115"/>
      <c r="L4" s="113"/>
      <c r="M4" s="113"/>
      <c r="N4" s="113"/>
      <c r="O4" s="114"/>
    </row>
    <row r="5" spans="2:16" ht="16.5" thickBot="1" x14ac:dyDescent="0.3">
      <c r="B5" s="311" t="s">
        <v>442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3"/>
    </row>
    <row r="6" spans="2:16" x14ac:dyDescent="0.25">
      <c r="B6" s="314" t="s">
        <v>443</v>
      </c>
      <c r="C6" s="40">
        <v>1</v>
      </c>
      <c r="D6" s="317" t="s">
        <v>444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9"/>
    </row>
    <row r="7" spans="2:16" ht="27.75" customHeight="1" thickBot="1" x14ac:dyDescent="0.3">
      <c r="B7" s="315"/>
      <c r="C7" s="41">
        <f>+C6+1</f>
        <v>2</v>
      </c>
      <c r="D7" s="320" t="s">
        <v>445</v>
      </c>
      <c r="E7" s="321"/>
      <c r="F7" s="321"/>
      <c r="G7" s="321"/>
      <c r="H7" s="322" t="s">
        <v>446</v>
      </c>
      <c r="I7" s="322"/>
      <c r="J7" s="322"/>
      <c r="K7" s="322"/>
      <c r="L7" s="322"/>
      <c r="M7" s="322"/>
      <c r="N7" s="322"/>
      <c r="O7" s="323"/>
    </row>
    <row r="8" spans="2:16" ht="24" customHeight="1" x14ac:dyDescent="0.25">
      <c r="B8" s="315"/>
      <c r="C8" s="324">
        <f>+C7+1</f>
        <v>3</v>
      </c>
      <c r="D8" s="326" t="s">
        <v>447</v>
      </c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8"/>
    </row>
    <row r="9" spans="2:16" ht="21.75" customHeight="1" thickBot="1" x14ac:dyDescent="0.3">
      <c r="B9" s="315"/>
      <c r="C9" s="325"/>
      <c r="D9" s="329" t="s">
        <v>448</v>
      </c>
      <c r="E9" s="330"/>
      <c r="F9" s="330"/>
      <c r="G9" s="330"/>
      <c r="H9" s="330"/>
      <c r="I9" s="330"/>
      <c r="J9" s="330"/>
      <c r="K9" s="330"/>
      <c r="L9" s="330"/>
      <c r="M9" s="330"/>
      <c r="N9" s="330" t="s">
        <v>449</v>
      </c>
      <c r="O9" s="331"/>
    </row>
    <row r="10" spans="2:16" ht="26.25" customHeight="1" thickBot="1" x14ac:dyDescent="0.3">
      <c r="B10" s="316"/>
      <c r="C10" s="42">
        <f>+C8+1</f>
        <v>4</v>
      </c>
      <c r="D10" s="332" t="s">
        <v>450</v>
      </c>
      <c r="E10" s="333"/>
      <c r="F10" s="333"/>
      <c r="G10" s="334" t="s">
        <v>451</v>
      </c>
      <c r="H10" s="335"/>
      <c r="I10" s="335"/>
      <c r="J10" s="335"/>
      <c r="K10" s="336"/>
      <c r="L10" s="43" t="s">
        <v>452</v>
      </c>
      <c r="M10" s="44"/>
      <c r="N10" s="45"/>
      <c r="O10" s="46"/>
    </row>
    <row r="11" spans="2:16" x14ac:dyDescent="0.25">
      <c r="B11" s="255" t="s">
        <v>453</v>
      </c>
      <c r="C11" s="47">
        <v>8</v>
      </c>
      <c r="D11" s="337" t="s">
        <v>454</v>
      </c>
      <c r="E11" s="190"/>
      <c r="F11" s="190"/>
      <c r="G11" s="190"/>
      <c r="H11" s="190"/>
      <c r="I11" s="190"/>
      <c r="J11" s="190"/>
      <c r="K11" s="190"/>
      <c r="L11" s="190"/>
      <c r="M11" s="191"/>
      <c r="N11" s="338">
        <v>0</v>
      </c>
      <c r="O11" s="339"/>
      <c r="P11" s="48"/>
    </row>
    <row r="12" spans="2:16" x14ac:dyDescent="0.25">
      <c r="B12" s="256"/>
      <c r="C12" s="50">
        <f t="shared" ref="C12:C19" si="0">+C11+1</f>
        <v>9</v>
      </c>
      <c r="D12" s="340" t="s">
        <v>455</v>
      </c>
      <c r="E12" s="153"/>
      <c r="F12" s="153"/>
      <c r="G12" s="153"/>
      <c r="H12" s="153"/>
      <c r="I12" s="153"/>
      <c r="J12" s="153"/>
      <c r="K12" s="153"/>
      <c r="L12" s="153"/>
      <c r="M12" s="154"/>
      <c r="N12" s="341">
        <v>0</v>
      </c>
      <c r="O12" s="342"/>
    </row>
    <row r="13" spans="2:16" x14ac:dyDescent="0.25">
      <c r="B13" s="256"/>
      <c r="C13" s="110">
        <f t="shared" si="0"/>
        <v>10</v>
      </c>
      <c r="D13" s="296" t="s">
        <v>456</v>
      </c>
      <c r="E13" s="212"/>
      <c r="F13" s="212"/>
      <c r="G13" s="212"/>
      <c r="H13" s="212"/>
      <c r="I13" s="212"/>
      <c r="J13" s="212"/>
      <c r="K13" s="212"/>
      <c r="L13" s="212"/>
      <c r="M13" s="213"/>
      <c r="N13" s="297">
        <f>+N11-N12</f>
        <v>0</v>
      </c>
      <c r="O13" s="298"/>
      <c r="P13" s="49"/>
    </row>
    <row r="14" spans="2:16" x14ac:dyDescent="0.25">
      <c r="B14" s="256"/>
      <c r="C14" s="50">
        <f t="shared" si="0"/>
        <v>11</v>
      </c>
      <c r="D14" s="286" t="s">
        <v>457</v>
      </c>
      <c r="E14" s="287"/>
      <c r="F14" s="287"/>
      <c r="G14" s="287"/>
      <c r="H14" s="287"/>
      <c r="I14" s="287"/>
      <c r="J14" s="287"/>
      <c r="K14" s="287"/>
      <c r="L14" s="287"/>
      <c r="M14" s="288"/>
      <c r="N14" s="289">
        <v>0</v>
      </c>
      <c r="O14" s="290"/>
    </row>
    <row r="15" spans="2:16" x14ac:dyDescent="0.25">
      <c r="B15" s="256"/>
      <c r="C15" s="50">
        <f t="shared" si="0"/>
        <v>12</v>
      </c>
      <c r="D15" s="286" t="s">
        <v>458</v>
      </c>
      <c r="E15" s="287"/>
      <c r="F15" s="287"/>
      <c r="G15" s="287"/>
      <c r="H15" s="287"/>
      <c r="I15" s="287"/>
      <c r="J15" s="287"/>
      <c r="K15" s="287"/>
      <c r="L15" s="287"/>
      <c r="M15" s="288"/>
      <c r="N15" s="289">
        <v>0</v>
      </c>
      <c r="O15" s="290"/>
      <c r="P15" s="67"/>
    </row>
    <row r="16" spans="2:16" x14ac:dyDescent="0.25">
      <c r="B16" s="256"/>
      <c r="C16" s="50">
        <f t="shared" si="0"/>
        <v>13</v>
      </c>
      <c r="D16" s="286" t="s">
        <v>459</v>
      </c>
      <c r="E16" s="287"/>
      <c r="F16" s="287"/>
      <c r="G16" s="287"/>
      <c r="H16" s="287"/>
      <c r="I16" s="287"/>
      <c r="J16" s="287"/>
      <c r="K16" s="287"/>
      <c r="L16" s="287"/>
      <c r="M16" s="288"/>
      <c r="N16" s="343">
        <v>0</v>
      </c>
      <c r="O16" s="344"/>
    </row>
    <row r="17" spans="2:16" x14ac:dyDescent="0.25">
      <c r="B17" s="256"/>
      <c r="C17" s="50">
        <f t="shared" si="0"/>
        <v>14</v>
      </c>
      <c r="D17" s="286" t="s">
        <v>460</v>
      </c>
      <c r="E17" s="287"/>
      <c r="F17" s="287"/>
      <c r="G17" s="287"/>
      <c r="H17" s="287"/>
      <c r="I17" s="287"/>
      <c r="J17" s="287"/>
      <c r="K17" s="287"/>
      <c r="L17" s="287"/>
      <c r="M17" s="288"/>
      <c r="N17" s="289">
        <v>0</v>
      </c>
      <c r="O17" s="290"/>
    </row>
    <row r="18" spans="2:16" ht="16.5" thickBot="1" x14ac:dyDescent="0.3">
      <c r="B18" s="256"/>
      <c r="C18" s="51">
        <f t="shared" si="0"/>
        <v>15</v>
      </c>
      <c r="D18" s="291" t="s">
        <v>461</v>
      </c>
      <c r="E18" s="292"/>
      <c r="F18" s="292"/>
      <c r="G18" s="292"/>
      <c r="H18" s="292"/>
      <c r="I18" s="292"/>
      <c r="J18" s="292"/>
      <c r="K18" s="292"/>
      <c r="L18" s="292"/>
      <c r="M18" s="293"/>
      <c r="N18" s="294">
        <v>0</v>
      </c>
      <c r="O18" s="295"/>
    </row>
    <row r="19" spans="2:16" ht="16.5" thickBot="1" x14ac:dyDescent="0.3">
      <c r="B19" s="258"/>
      <c r="C19" s="111">
        <f t="shared" si="0"/>
        <v>16</v>
      </c>
      <c r="D19" s="250" t="s">
        <v>462</v>
      </c>
      <c r="E19" s="251"/>
      <c r="F19" s="251"/>
      <c r="G19" s="251"/>
      <c r="H19" s="251"/>
      <c r="I19" s="251"/>
      <c r="J19" s="251"/>
      <c r="K19" s="251"/>
      <c r="L19" s="251"/>
      <c r="M19" s="252"/>
      <c r="N19" s="253">
        <f>+N13-N14-N15-N16-N17-N18</f>
        <v>0</v>
      </c>
      <c r="O19" s="254"/>
    </row>
    <row r="20" spans="2:16" ht="16.5" thickBot="1" x14ac:dyDescent="0.3">
      <c r="B20" s="255" t="s">
        <v>463</v>
      </c>
      <c r="C20" s="259" t="s">
        <v>464</v>
      </c>
      <c r="D20" s="260"/>
      <c r="E20" s="260"/>
      <c r="F20" s="260"/>
      <c r="G20" s="52" t="s">
        <v>465</v>
      </c>
      <c r="H20" s="260" t="s">
        <v>466</v>
      </c>
      <c r="I20" s="260"/>
      <c r="J20" s="260" t="s">
        <v>467</v>
      </c>
      <c r="K20" s="260"/>
      <c r="L20" s="260"/>
      <c r="M20" s="261"/>
      <c r="N20" s="262" t="s">
        <v>468</v>
      </c>
      <c r="O20" s="263"/>
      <c r="P20" s="60"/>
    </row>
    <row r="21" spans="2:16" x14ac:dyDescent="0.25">
      <c r="B21" s="256"/>
      <c r="C21" s="264" t="s">
        <v>469</v>
      </c>
      <c r="D21" s="265"/>
      <c r="E21" s="265"/>
      <c r="F21" s="265"/>
      <c r="G21" s="53">
        <v>6201</v>
      </c>
      <c r="H21" s="266">
        <f>+N19</f>
        <v>0</v>
      </c>
      <c r="I21" s="267"/>
      <c r="J21" s="267">
        <v>9.66</v>
      </c>
      <c r="K21" s="267"/>
      <c r="L21" s="267"/>
      <c r="M21" s="268"/>
      <c r="N21" s="269">
        <f>+H21/1000*J21</f>
        <v>0</v>
      </c>
      <c r="O21" s="270"/>
    </row>
    <row r="22" spans="2:16" x14ac:dyDescent="0.25">
      <c r="B22" s="256"/>
      <c r="C22" s="271" t="s">
        <v>470</v>
      </c>
      <c r="D22" s="141"/>
      <c r="E22" s="141"/>
      <c r="F22" s="141"/>
      <c r="G22" s="54"/>
      <c r="H22" s="272"/>
      <c r="I22" s="272"/>
      <c r="J22" s="273"/>
      <c r="K22" s="273"/>
      <c r="L22" s="273"/>
      <c r="M22" s="274"/>
      <c r="N22" s="275"/>
      <c r="O22" s="276"/>
    </row>
    <row r="23" spans="2:16" x14ac:dyDescent="0.25">
      <c r="B23" s="256"/>
      <c r="C23" s="271" t="s">
        <v>471</v>
      </c>
      <c r="D23" s="141"/>
      <c r="E23" s="141"/>
      <c r="F23" s="141"/>
      <c r="G23" s="54"/>
      <c r="H23" s="272"/>
      <c r="I23" s="272"/>
      <c r="J23" s="273"/>
      <c r="K23" s="273"/>
      <c r="L23" s="273"/>
      <c r="M23" s="274"/>
      <c r="N23" s="275"/>
      <c r="O23" s="276"/>
    </row>
    <row r="24" spans="2:16" ht="16.5" thickBot="1" x14ac:dyDescent="0.3">
      <c r="B24" s="256"/>
      <c r="C24" s="277" t="s">
        <v>472</v>
      </c>
      <c r="D24" s="278"/>
      <c r="E24" s="279"/>
      <c r="F24" s="280" t="s">
        <v>473</v>
      </c>
      <c r="G24" s="279"/>
      <c r="H24" s="281"/>
      <c r="I24" s="281"/>
      <c r="J24" s="282" t="s">
        <v>474</v>
      </c>
      <c r="K24" s="282"/>
      <c r="L24" s="282"/>
      <c r="M24" s="283"/>
      <c r="N24" s="284"/>
      <c r="O24" s="285"/>
    </row>
    <row r="25" spans="2:16" ht="16.5" thickBot="1" x14ac:dyDescent="0.3">
      <c r="B25" s="256"/>
      <c r="C25" s="227" t="s">
        <v>475</v>
      </c>
      <c r="D25" s="228"/>
      <c r="E25" s="228"/>
      <c r="F25" s="228"/>
      <c r="G25" s="229"/>
      <c r="H25" s="230"/>
      <c r="I25" s="231"/>
      <c r="J25" s="232" t="s">
        <v>476</v>
      </c>
      <c r="K25" s="233"/>
      <c r="L25" s="233"/>
      <c r="M25" s="234"/>
      <c r="N25" s="235">
        <f>+N21</f>
        <v>0</v>
      </c>
      <c r="O25" s="231"/>
    </row>
    <row r="26" spans="2:16" ht="16.5" thickBot="1" x14ac:dyDescent="0.3">
      <c r="B26" s="256"/>
      <c r="C26" s="236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8"/>
    </row>
    <row r="27" spans="2:16" ht="16.5" thickBot="1" x14ac:dyDescent="0.3">
      <c r="B27" s="257"/>
      <c r="C27" s="55">
        <v>18</v>
      </c>
      <c r="D27" s="239" t="s">
        <v>477</v>
      </c>
      <c r="E27" s="240"/>
      <c r="F27" s="240"/>
      <c r="G27" s="240"/>
      <c r="H27" s="240"/>
      <c r="I27" s="241"/>
      <c r="J27" s="242" t="s">
        <v>478</v>
      </c>
      <c r="K27" s="243"/>
      <c r="L27" s="243"/>
      <c r="M27" s="244"/>
      <c r="N27" s="245"/>
      <c r="O27" s="246"/>
    </row>
    <row r="28" spans="2:16" ht="16.5" thickBot="1" x14ac:dyDescent="0.3">
      <c r="B28" s="258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9"/>
    </row>
    <row r="29" spans="2:16" x14ac:dyDescent="0.25">
      <c r="B29" s="204" t="s">
        <v>479</v>
      </c>
      <c r="C29" s="40">
        <v>20</v>
      </c>
      <c r="D29" s="189" t="s">
        <v>480</v>
      </c>
      <c r="E29" s="190"/>
      <c r="F29" s="190"/>
      <c r="G29" s="190"/>
      <c r="H29" s="190"/>
      <c r="I29" s="190"/>
      <c r="J29" s="190"/>
      <c r="K29" s="190"/>
      <c r="L29" s="190"/>
      <c r="M29" s="191"/>
      <c r="N29" s="207">
        <f>+N25</f>
        <v>0</v>
      </c>
      <c r="O29" s="208"/>
    </row>
    <row r="30" spans="2:16" x14ac:dyDescent="0.25">
      <c r="B30" s="205"/>
      <c r="C30" s="56">
        <f t="shared" ref="C30:C48" si="1">+C29+1</f>
        <v>21</v>
      </c>
      <c r="D30" s="157" t="s">
        <v>481</v>
      </c>
      <c r="E30" s="158"/>
      <c r="F30" s="158"/>
      <c r="G30" s="158"/>
      <c r="H30" s="158"/>
      <c r="I30" s="158"/>
      <c r="J30" s="158"/>
      <c r="K30" s="158"/>
      <c r="L30" s="158"/>
      <c r="M30" s="159"/>
      <c r="N30" s="209">
        <v>0</v>
      </c>
      <c r="O30" s="210"/>
    </row>
    <row r="31" spans="2:16" x14ac:dyDescent="0.25">
      <c r="B31" s="205"/>
      <c r="C31" s="56">
        <f t="shared" si="1"/>
        <v>22</v>
      </c>
      <c r="D31" s="157" t="s">
        <v>482</v>
      </c>
      <c r="E31" s="158"/>
      <c r="F31" s="158"/>
      <c r="G31" s="158"/>
      <c r="H31" s="158"/>
      <c r="I31" s="158"/>
      <c r="J31" s="158"/>
      <c r="K31" s="158"/>
      <c r="L31" s="158"/>
      <c r="M31" s="159"/>
      <c r="N31" s="218">
        <v>0</v>
      </c>
      <c r="O31" s="219"/>
    </row>
    <row r="32" spans="2:16" x14ac:dyDescent="0.25">
      <c r="B32" s="205"/>
      <c r="C32" s="56">
        <f t="shared" si="1"/>
        <v>23</v>
      </c>
      <c r="D32" s="157" t="s">
        <v>483</v>
      </c>
      <c r="E32" s="158"/>
      <c r="F32" s="158"/>
      <c r="G32" s="158"/>
      <c r="H32" s="158"/>
      <c r="I32" s="158"/>
      <c r="J32" s="158"/>
      <c r="K32" s="158"/>
      <c r="L32" s="158"/>
      <c r="M32" s="159"/>
      <c r="N32" s="209">
        <v>0</v>
      </c>
      <c r="O32" s="210"/>
    </row>
    <row r="33" spans="2:16" ht="16.5" thickBot="1" x14ac:dyDescent="0.3">
      <c r="B33" s="205"/>
      <c r="C33" s="41">
        <f t="shared" si="1"/>
        <v>24</v>
      </c>
      <c r="D33" s="157" t="s">
        <v>484</v>
      </c>
      <c r="E33" s="158"/>
      <c r="F33" s="158"/>
      <c r="G33" s="158"/>
      <c r="H33" s="158"/>
      <c r="I33" s="158"/>
      <c r="J33" s="158"/>
      <c r="K33" s="158"/>
      <c r="L33" s="158"/>
      <c r="M33" s="159"/>
      <c r="N33" s="209">
        <v>0</v>
      </c>
      <c r="O33" s="210"/>
    </row>
    <row r="34" spans="2:16" ht="19.5" thickBot="1" x14ac:dyDescent="0.35">
      <c r="B34" s="205"/>
      <c r="C34" s="112">
        <f t="shared" si="1"/>
        <v>25</v>
      </c>
      <c r="D34" s="211" t="s">
        <v>485</v>
      </c>
      <c r="E34" s="212"/>
      <c r="F34" s="212"/>
      <c r="G34" s="212"/>
      <c r="H34" s="212"/>
      <c r="I34" s="212"/>
      <c r="J34" s="212"/>
      <c r="K34" s="212"/>
      <c r="L34" s="212"/>
      <c r="M34" s="213"/>
      <c r="N34" s="214">
        <f>+N29</f>
        <v>0</v>
      </c>
      <c r="O34" s="215"/>
    </row>
    <row r="35" spans="2:16" x14ac:dyDescent="0.25">
      <c r="B35" s="205"/>
      <c r="C35" s="57">
        <f t="shared" si="1"/>
        <v>26</v>
      </c>
      <c r="D35" s="152" t="s">
        <v>486</v>
      </c>
      <c r="E35" s="153"/>
      <c r="F35" s="153"/>
      <c r="G35" s="153"/>
      <c r="H35" s="153"/>
      <c r="I35" s="153"/>
      <c r="J35" s="153"/>
      <c r="K35" s="153"/>
      <c r="L35" s="153"/>
      <c r="M35" s="154"/>
      <c r="N35" s="155"/>
      <c r="O35" s="156"/>
    </row>
    <row r="36" spans="2:16" x14ac:dyDescent="0.25">
      <c r="B36" s="205"/>
      <c r="C36" s="56">
        <f t="shared" si="1"/>
        <v>27</v>
      </c>
      <c r="D36" s="152" t="s">
        <v>487</v>
      </c>
      <c r="E36" s="153"/>
      <c r="F36" s="153"/>
      <c r="G36" s="153"/>
      <c r="H36" s="153"/>
      <c r="I36" s="153"/>
      <c r="J36" s="153"/>
      <c r="K36" s="153"/>
      <c r="L36" s="153"/>
      <c r="M36" s="154"/>
      <c r="N36" s="216">
        <v>0</v>
      </c>
      <c r="O36" s="217"/>
    </row>
    <row r="37" spans="2:16" x14ac:dyDescent="0.25">
      <c r="B37" s="205"/>
      <c r="C37" s="56">
        <f t="shared" si="1"/>
        <v>28</v>
      </c>
      <c r="D37" s="152" t="s">
        <v>488</v>
      </c>
      <c r="E37" s="153"/>
      <c r="F37" s="153"/>
      <c r="G37" s="153"/>
      <c r="H37" s="153"/>
      <c r="I37" s="153"/>
      <c r="J37" s="153"/>
      <c r="K37" s="153"/>
      <c r="L37" s="153"/>
      <c r="M37" s="154"/>
      <c r="N37" s="155"/>
      <c r="O37" s="156"/>
    </row>
    <row r="38" spans="2:16" x14ac:dyDescent="0.25">
      <c r="B38" s="205"/>
      <c r="C38" s="56">
        <f t="shared" si="1"/>
        <v>29</v>
      </c>
      <c r="D38" s="152" t="s">
        <v>489</v>
      </c>
      <c r="E38" s="153"/>
      <c r="F38" s="153"/>
      <c r="G38" s="153"/>
      <c r="H38" s="153"/>
      <c r="I38" s="153"/>
      <c r="J38" s="153"/>
      <c r="K38" s="153"/>
      <c r="L38" s="153"/>
      <c r="M38" s="154"/>
      <c r="N38" s="155"/>
      <c r="O38" s="156"/>
    </row>
    <row r="39" spans="2:16" x14ac:dyDescent="0.25">
      <c r="B39" s="205"/>
      <c r="C39" s="56">
        <f t="shared" si="1"/>
        <v>30</v>
      </c>
      <c r="D39" s="157" t="s">
        <v>490</v>
      </c>
      <c r="E39" s="158"/>
      <c r="F39" s="158"/>
      <c r="G39" s="158"/>
      <c r="H39" s="158"/>
      <c r="I39" s="158"/>
      <c r="J39" s="158"/>
      <c r="K39" s="158"/>
      <c r="L39" s="158"/>
      <c r="M39" s="159"/>
      <c r="N39" s="155"/>
      <c r="O39" s="156"/>
    </row>
    <row r="40" spans="2:16" x14ac:dyDescent="0.25">
      <c r="B40" s="205"/>
      <c r="C40" s="56">
        <f t="shared" si="1"/>
        <v>31</v>
      </c>
      <c r="D40" s="157" t="s">
        <v>491</v>
      </c>
      <c r="E40" s="158"/>
      <c r="F40" s="158"/>
      <c r="G40" s="158"/>
      <c r="H40" s="158"/>
      <c r="I40" s="158"/>
      <c r="J40" s="158"/>
      <c r="K40" s="158"/>
      <c r="L40" s="158"/>
      <c r="M40" s="159"/>
      <c r="N40" s="155"/>
      <c r="O40" s="156"/>
    </row>
    <row r="41" spans="2:16" ht="16.5" thickBot="1" x14ac:dyDescent="0.3">
      <c r="B41" s="205"/>
      <c r="C41" s="56">
        <f t="shared" si="1"/>
        <v>32</v>
      </c>
      <c r="D41" s="157" t="s">
        <v>492</v>
      </c>
      <c r="E41" s="158"/>
      <c r="F41" s="158"/>
      <c r="G41" s="158"/>
      <c r="H41" s="158"/>
      <c r="I41" s="158"/>
      <c r="J41" s="158"/>
      <c r="K41" s="158"/>
      <c r="L41" s="158"/>
      <c r="M41" s="159"/>
      <c r="N41" s="220"/>
      <c r="O41" s="221"/>
    </row>
    <row r="42" spans="2:16" ht="16.5" thickBot="1" x14ac:dyDescent="0.3">
      <c r="B42" s="205"/>
      <c r="C42" s="58" t="s">
        <v>493</v>
      </c>
      <c r="D42" s="59" t="s">
        <v>494</v>
      </c>
      <c r="E42" s="59"/>
      <c r="F42" s="59"/>
      <c r="G42" s="59"/>
      <c r="H42" s="59"/>
      <c r="I42" s="59"/>
      <c r="J42" s="59"/>
      <c r="K42" s="59"/>
      <c r="L42" s="59"/>
      <c r="M42" s="59"/>
      <c r="N42" s="222">
        <v>35.549999999999997</v>
      </c>
      <c r="O42" s="223"/>
      <c r="P42" s="60"/>
    </row>
    <row r="43" spans="2:16" ht="18.75" thickBot="1" x14ac:dyDescent="0.3">
      <c r="B43" s="205"/>
      <c r="C43" s="112">
        <f>+C41+1</f>
        <v>33</v>
      </c>
      <c r="D43" s="224" t="s">
        <v>495</v>
      </c>
      <c r="E43" s="224"/>
      <c r="F43" s="224"/>
      <c r="G43" s="224"/>
      <c r="H43" s="224"/>
      <c r="I43" s="224"/>
      <c r="J43" s="224"/>
      <c r="K43" s="224"/>
      <c r="L43" s="224"/>
      <c r="M43" s="224"/>
      <c r="N43" s="225">
        <v>0</v>
      </c>
      <c r="O43" s="226"/>
    </row>
    <row r="44" spans="2:16" ht="16.5" thickBot="1" x14ac:dyDescent="0.3">
      <c r="B44" s="206"/>
      <c r="C44" s="112">
        <f t="shared" si="1"/>
        <v>34</v>
      </c>
      <c r="D44" s="184" t="s">
        <v>496</v>
      </c>
      <c r="E44" s="184"/>
      <c r="F44" s="184"/>
      <c r="G44" s="184"/>
      <c r="H44" s="184"/>
      <c r="I44" s="184"/>
      <c r="J44" s="184"/>
      <c r="K44" s="184"/>
      <c r="L44" s="184"/>
      <c r="M44" s="184"/>
      <c r="N44" s="185">
        <v>0</v>
      </c>
      <c r="O44" s="186"/>
    </row>
    <row r="45" spans="2:16" x14ac:dyDescent="0.25">
      <c r="B45" s="187" t="s">
        <v>497</v>
      </c>
      <c r="C45" s="40">
        <f t="shared" si="1"/>
        <v>35</v>
      </c>
      <c r="D45" s="189" t="s">
        <v>498</v>
      </c>
      <c r="E45" s="190"/>
      <c r="F45" s="190"/>
      <c r="G45" s="190"/>
      <c r="H45" s="190"/>
      <c r="I45" s="190"/>
      <c r="J45" s="190"/>
      <c r="K45" s="190"/>
      <c r="L45" s="190"/>
      <c r="M45" s="191"/>
      <c r="N45" s="192">
        <f>+N43</f>
        <v>0</v>
      </c>
      <c r="O45" s="193"/>
    </row>
    <row r="46" spans="2:16" x14ac:dyDescent="0.25">
      <c r="B46" s="188"/>
      <c r="C46" s="56">
        <f t="shared" si="1"/>
        <v>36</v>
      </c>
      <c r="D46" s="194" t="s">
        <v>499</v>
      </c>
      <c r="E46" s="195"/>
      <c r="F46" s="195"/>
      <c r="G46" s="195"/>
      <c r="H46" s="195"/>
      <c r="I46" s="195"/>
      <c r="J46" s="195"/>
      <c r="K46" s="195"/>
      <c r="L46" s="195"/>
      <c r="M46" s="196"/>
      <c r="N46" s="197">
        <v>0</v>
      </c>
      <c r="O46" s="198"/>
    </row>
    <row r="47" spans="2:16" ht="16.5" thickBot="1" x14ac:dyDescent="0.3">
      <c r="B47" s="188"/>
      <c r="C47" s="41">
        <f t="shared" si="1"/>
        <v>37</v>
      </c>
      <c r="D47" s="199" t="s">
        <v>500</v>
      </c>
      <c r="E47" s="200"/>
      <c r="F47" s="200"/>
      <c r="G47" s="200"/>
      <c r="H47" s="200"/>
      <c r="I47" s="200"/>
      <c r="J47" s="200"/>
      <c r="K47" s="200"/>
      <c r="L47" s="200"/>
      <c r="M47" s="201"/>
      <c r="N47" s="202">
        <v>0</v>
      </c>
      <c r="O47" s="203"/>
    </row>
    <row r="48" spans="2:16" ht="16.5" thickBot="1" x14ac:dyDescent="0.3">
      <c r="B48" s="188"/>
      <c r="C48" s="112">
        <f t="shared" si="1"/>
        <v>38</v>
      </c>
      <c r="D48" s="184" t="s">
        <v>501</v>
      </c>
      <c r="E48" s="184"/>
      <c r="F48" s="184"/>
      <c r="G48" s="184"/>
      <c r="H48" s="184"/>
      <c r="I48" s="184"/>
      <c r="J48" s="184"/>
      <c r="K48" s="184"/>
      <c r="L48" s="184"/>
      <c r="M48" s="184"/>
      <c r="N48" s="160">
        <f>+N45</f>
        <v>0</v>
      </c>
      <c r="O48" s="161"/>
    </row>
    <row r="49" spans="2:15" ht="16.5" thickBot="1" x14ac:dyDescent="0.3">
      <c r="B49" s="162" t="s">
        <v>502</v>
      </c>
      <c r="C49" s="163"/>
      <c r="D49" s="164"/>
      <c r="E49" s="165"/>
      <c r="F49" s="171" t="s">
        <v>503</v>
      </c>
      <c r="G49" s="172"/>
      <c r="H49" s="172"/>
      <c r="I49" s="172"/>
      <c r="J49" s="172"/>
      <c r="K49" s="172"/>
      <c r="L49" s="172"/>
      <c r="M49" s="173"/>
      <c r="N49" s="174">
        <v>0</v>
      </c>
      <c r="O49" s="175"/>
    </row>
    <row r="50" spans="2:15" ht="16.5" thickBot="1" x14ac:dyDescent="0.3">
      <c r="B50" s="166"/>
      <c r="C50" s="163"/>
      <c r="D50" s="163"/>
      <c r="E50" s="167"/>
      <c r="F50" s="176" t="s">
        <v>504</v>
      </c>
      <c r="G50" s="177"/>
      <c r="H50" s="177"/>
      <c r="I50" s="177"/>
      <c r="J50" s="177"/>
      <c r="K50" s="177"/>
      <c r="L50" s="177"/>
      <c r="M50" s="178"/>
      <c r="N50" s="179"/>
      <c r="O50" s="180"/>
    </row>
    <row r="51" spans="2:15" ht="16.5" thickBot="1" x14ac:dyDescent="0.3">
      <c r="B51" s="168"/>
      <c r="C51" s="169"/>
      <c r="D51" s="169"/>
      <c r="E51" s="170"/>
      <c r="F51" s="181" t="s">
        <v>505</v>
      </c>
      <c r="G51" s="182"/>
      <c r="H51" s="182"/>
      <c r="I51" s="182"/>
      <c r="J51" s="182"/>
      <c r="K51" s="182"/>
      <c r="L51" s="182"/>
      <c r="M51" s="182"/>
      <c r="N51" s="182"/>
      <c r="O51" s="183"/>
    </row>
    <row r="52" spans="2:15" x14ac:dyDescent="0.25">
      <c r="B52" s="132" t="s">
        <v>506</v>
      </c>
      <c r="C52" s="135" t="s">
        <v>507</v>
      </c>
      <c r="D52" s="136"/>
      <c r="E52" s="136"/>
      <c r="F52" s="136"/>
      <c r="G52" s="136"/>
      <c r="H52" s="136"/>
      <c r="I52" s="136"/>
      <c r="J52" s="137" t="s">
        <v>508</v>
      </c>
      <c r="K52" s="138"/>
      <c r="L52" s="138"/>
      <c r="M52" s="138"/>
      <c r="N52" s="138"/>
      <c r="O52" s="139"/>
    </row>
    <row r="53" spans="2:15" x14ac:dyDescent="0.25">
      <c r="B53" s="133"/>
      <c r="C53" s="140" t="s">
        <v>509</v>
      </c>
      <c r="D53" s="141"/>
      <c r="E53" s="141"/>
      <c r="F53" s="141"/>
      <c r="G53" s="141"/>
      <c r="H53" s="141"/>
      <c r="I53" s="141"/>
      <c r="J53" s="142" t="s">
        <v>510</v>
      </c>
      <c r="K53" s="143"/>
      <c r="L53" s="143"/>
      <c r="M53" s="143"/>
      <c r="N53" s="143"/>
      <c r="O53" s="144"/>
    </row>
    <row r="54" spans="2:15" ht="16.5" thickBot="1" x14ac:dyDescent="0.3">
      <c r="B54" s="134"/>
      <c r="C54" s="145" t="s">
        <v>511</v>
      </c>
      <c r="D54" s="146"/>
      <c r="E54" s="146"/>
      <c r="F54" s="146"/>
      <c r="G54" s="146"/>
      <c r="H54" s="146"/>
      <c r="I54" s="146"/>
      <c r="J54" s="147" t="s">
        <v>512</v>
      </c>
      <c r="K54" s="148"/>
      <c r="L54" s="148"/>
      <c r="M54" s="148"/>
      <c r="N54" s="148"/>
      <c r="O54" s="149"/>
    </row>
    <row r="55" spans="2:15" ht="39.75" customHeight="1" thickBot="1" x14ac:dyDescent="0.3">
      <c r="B55" s="129" t="s">
        <v>513</v>
      </c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1"/>
    </row>
    <row r="56" spans="2:15" ht="115.5" customHeight="1" thickBot="1" x14ac:dyDescent="0.3">
      <c r="B56" s="61"/>
      <c r="C56" s="62"/>
      <c r="D56" s="62"/>
      <c r="E56" s="62"/>
      <c r="F56" s="62"/>
      <c r="G56" s="62" t="s">
        <v>514</v>
      </c>
      <c r="H56" s="63"/>
      <c r="I56" s="150" t="s">
        <v>515</v>
      </c>
      <c r="J56" s="151"/>
      <c r="K56" s="151"/>
      <c r="L56" s="116"/>
      <c r="M56" s="116"/>
      <c r="N56" s="116"/>
      <c r="O56" s="117"/>
    </row>
    <row r="57" spans="2:15" x14ac:dyDescent="0.25">
      <c r="B57" s="64"/>
      <c r="C57" s="64"/>
      <c r="D57" s="64"/>
      <c r="E57" s="64"/>
      <c r="F57" s="64"/>
      <c r="G57" s="64"/>
      <c r="H57" s="64"/>
      <c r="I57" s="64"/>
      <c r="J57" s="64"/>
      <c r="K57" s="300" t="s">
        <v>833</v>
      </c>
      <c r="L57" s="300"/>
      <c r="M57" s="300"/>
      <c r="N57" s="300"/>
      <c r="O57" s="300"/>
    </row>
    <row r="58" spans="2:15" x14ac:dyDescent="0.25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299"/>
      <c r="M58" s="299"/>
      <c r="N58" s="299"/>
      <c r="O58" s="299"/>
    </row>
  </sheetData>
  <mergeCells count="123">
    <mergeCell ref="L58:O58"/>
    <mergeCell ref="K57:O57"/>
    <mergeCell ref="D2:L3"/>
    <mergeCell ref="M2:O3"/>
    <mergeCell ref="B4:F4"/>
    <mergeCell ref="G4:J4"/>
    <mergeCell ref="B5:O5"/>
    <mergeCell ref="B6:B10"/>
    <mergeCell ref="D6:O6"/>
    <mergeCell ref="D7:G7"/>
    <mergeCell ref="H7:O7"/>
    <mergeCell ref="C8:C9"/>
    <mergeCell ref="D8:O8"/>
    <mergeCell ref="D9:M9"/>
    <mergeCell ref="N9:O9"/>
    <mergeCell ref="D10:F10"/>
    <mergeCell ref="G10:K10"/>
    <mergeCell ref="B11:B19"/>
    <mergeCell ref="D11:M11"/>
    <mergeCell ref="N11:O11"/>
    <mergeCell ref="D12:M12"/>
    <mergeCell ref="N12:O12"/>
    <mergeCell ref="D16:M16"/>
    <mergeCell ref="N16:O16"/>
    <mergeCell ref="D17:M17"/>
    <mergeCell ref="N17:O17"/>
    <mergeCell ref="D18:M18"/>
    <mergeCell ref="N18:O18"/>
    <mergeCell ref="D13:M13"/>
    <mergeCell ref="N13:O13"/>
    <mergeCell ref="D14:M14"/>
    <mergeCell ref="N14:O14"/>
    <mergeCell ref="D15:M15"/>
    <mergeCell ref="N15:O15"/>
    <mergeCell ref="D19:M19"/>
    <mergeCell ref="N19:O19"/>
    <mergeCell ref="B20:B28"/>
    <mergeCell ref="C20:F20"/>
    <mergeCell ref="H20:I20"/>
    <mergeCell ref="J20:M20"/>
    <mergeCell ref="N20:O20"/>
    <mergeCell ref="C21:F21"/>
    <mergeCell ref="H21:I21"/>
    <mergeCell ref="J21:M21"/>
    <mergeCell ref="N21:O21"/>
    <mergeCell ref="C22:F22"/>
    <mergeCell ref="H22:I22"/>
    <mergeCell ref="J22:M22"/>
    <mergeCell ref="N22:O22"/>
    <mergeCell ref="C23:F23"/>
    <mergeCell ref="H23:I23"/>
    <mergeCell ref="J23:M23"/>
    <mergeCell ref="N23:O23"/>
    <mergeCell ref="C24:E24"/>
    <mergeCell ref="F24:G24"/>
    <mergeCell ref="H24:I24"/>
    <mergeCell ref="J24:M24"/>
    <mergeCell ref="N24:O24"/>
    <mergeCell ref="D40:M40"/>
    <mergeCell ref="N40:O40"/>
    <mergeCell ref="D41:M41"/>
    <mergeCell ref="N41:O41"/>
    <mergeCell ref="N42:O42"/>
    <mergeCell ref="D43:M43"/>
    <mergeCell ref="N43:O43"/>
    <mergeCell ref="C25:G25"/>
    <mergeCell ref="H25:I25"/>
    <mergeCell ref="J25:M25"/>
    <mergeCell ref="N25:O25"/>
    <mergeCell ref="C26:O26"/>
    <mergeCell ref="D27:I27"/>
    <mergeCell ref="J27:M27"/>
    <mergeCell ref="N27:O27"/>
    <mergeCell ref="C28:O28"/>
    <mergeCell ref="D29:M29"/>
    <mergeCell ref="N29:O29"/>
    <mergeCell ref="D30:M30"/>
    <mergeCell ref="N30:O30"/>
    <mergeCell ref="D34:M34"/>
    <mergeCell ref="N34:O34"/>
    <mergeCell ref="D35:M35"/>
    <mergeCell ref="N35:O35"/>
    <mergeCell ref="D36:M36"/>
    <mergeCell ref="N36:O36"/>
    <mergeCell ref="D31:M31"/>
    <mergeCell ref="N31:O31"/>
    <mergeCell ref="D32:M32"/>
    <mergeCell ref="N32:O32"/>
    <mergeCell ref="D33:M33"/>
    <mergeCell ref="N33:O33"/>
    <mergeCell ref="D37:M37"/>
    <mergeCell ref="N37:O37"/>
    <mergeCell ref="D38:M38"/>
    <mergeCell ref="N38:O38"/>
    <mergeCell ref="D39:M39"/>
    <mergeCell ref="N39:O39"/>
    <mergeCell ref="N48:O48"/>
    <mergeCell ref="B49:E51"/>
    <mergeCell ref="F49:M49"/>
    <mergeCell ref="N49:O49"/>
    <mergeCell ref="F50:M50"/>
    <mergeCell ref="N50:O50"/>
    <mergeCell ref="F51:O51"/>
    <mergeCell ref="D44:M44"/>
    <mergeCell ref="N44:O44"/>
    <mergeCell ref="B45:B48"/>
    <mergeCell ref="D45:M45"/>
    <mergeCell ref="N45:O45"/>
    <mergeCell ref="D46:M46"/>
    <mergeCell ref="N46:O46"/>
    <mergeCell ref="D47:M47"/>
    <mergeCell ref="N47:O47"/>
    <mergeCell ref="D48:M48"/>
    <mergeCell ref="B29:B44"/>
    <mergeCell ref="B55:O55"/>
    <mergeCell ref="B52:B54"/>
    <mergeCell ref="C52:I52"/>
    <mergeCell ref="J52:O52"/>
    <mergeCell ref="C53:I53"/>
    <mergeCell ref="J53:O53"/>
    <mergeCell ref="C54:I54"/>
    <mergeCell ref="J54:O54"/>
    <mergeCell ref="I56:K56"/>
  </mergeCells>
  <pageMargins left="0.7" right="0.7" top="0.75" bottom="0.75" header="0.3" footer="0.3"/>
  <pageSetup scale="4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P58"/>
  <sheetViews>
    <sheetView showGridLines="0" topLeftCell="A52" zoomScale="85" zoomScaleNormal="85" zoomScaleSheetLayoutView="85" workbookViewId="0">
      <selection activeCell="K57" sqref="K57:O57"/>
    </sheetView>
  </sheetViews>
  <sheetFormatPr baseColWidth="10" defaultRowHeight="15.75" x14ac:dyDescent="0.25"/>
  <cols>
    <col min="1" max="1" width="3.85546875" style="35" customWidth="1"/>
    <col min="2" max="6" width="11.42578125" style="35"/>
    <col min="7" max="7" width="19.28515625" style="35" customWidth="1"/>
    <col min="8" max="8" width="11.42578125" style="35"/>
    <col min="9" max="9" width="15.85546875" style="35" customWidth="1"/>
    <col min="10" max="14" width="11.42578125" style="35"/>
    <col min="15" max="15" width="27.5703125" style="35" customWidth="1"/>
    <col min="16" max="16" width="7.85546875" style="35" customWidth="1"/>
    <col min="17" max="16384" width="11.42578125" style="35"/>
  </cols>
  <sheetData>
    <row r="1" spans="2:16" ht="16.5" thickBot="1" x14ac:dyDescent="0.3"/>
    <row r="2" spans="2:16" ht="42.75" customHeight="1" x14ac:dyDescent="0.25">
      <c r="B2" s="36"/>
      <c r="C2" s="37"/>
      <c r="D2" s="301" t="s">
        <v>440</v>
      </c>
      <c r="E2" s="301"/>
      <c r="F2" s="301"/>
      <c r="G2" s="301"/>
      <c r="H2" s="301"/>
      <c r="I2" s="301"/>
      <c r="J2" s="301"/>
      <c r="K2" s="301"/>
      <c r="L2" s="301"/>
      <c r="M2" s="303">
        <v>302</v>
      </c>
      <c r="N2" s="303"/>
      <c r="O2" s="304"/>
    </row>
    <row r="3" spans="2:16" ht="73.5" customHeight="1" thickBot="1" x14ac:dyDescent="0.3">
      <c r="B3" s="38"/>
      <c r="C3" s="39"/>
      <c r="D3" s="302"/>
      <c r="E3" s="302"/>
      <c r="F3" s="302"/>
      <c r="G3" s="302"/>
      <c r="H3" s="302"/>
      <c r="I3" s="302"/>
      <c r="J3" s="302"/>
      <c r="K3" s="302"/>
      <c r="L3" s="302"/>
      <c r="M3" s="305"/>
      <c r="N3" s="305"/>
      <c r="O3" s="306"/>
    </row>
    <row r="4" spans="2:16" ht="33" customHeight="1" thickBot="1" x14ac:dyDescent="0.3">
      <c r="B4" s="307" t="s">
        <v>832</v>
      </c>
      <c r="C4" s="308"/>
      <c r="D4" s="308"/>
      <c r="E4" s="308"/>
      <c r="F4" s="309"/>
      <c r="G4" s="310" t="s">
        <v>441</v>
      </c>
      <c r="H4" s="310"/>
      <c r="I4" s="310"/>
      <c r="J4" s="310"/>
      <c r="K4" s="115"/>
      <c r="L4" s="113"/>
      <c r="M4" s="113"/>
      <c r="N4" s="113"/>
      <c r="O4" s="114"/>
    </row>
    <row r="5" spans="2:16" ht="16.5" thickBot="1" x14ac:dyDescent="0.3">
      <c r="B5" s="311" t="s">
        <v>442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3"/>
    </row>
    <row r="6" spans="2:16" x14ac:dyDescent="0.25">
      <c r="B6" s="314" t="s">
        <v>443</v>
      </c>
      <c r="C6" s="40">
        <v>1</v>
      </c>
      <c r="D6" s="317" t="s">
        <v>444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9"/>
    </row>
    <row r="7" spans="2:16" ht="27.75" customHeight="1" thickBot="1" x14ac:dyDescent="0.3">
      <c r="B7" s="315"/>
      <c r="C7" s="41">
        <f>+C6+1</f>
        <v>2</v>
      </c>
      <c r="D7" s="320" t="s">
        <v>445</v>
      </c>
      <c r="E7" s="321"/>
      <c r="F7" s="321"/>
      <c r="G7" s="321"/>
      <c r="H7" s="322" t="s">
        <v>446</v>
      </c>
      <c r="I7" s="322"/>
      <c r="J7" s="322"/>
      <c r="K7" s="322"/>
      <c r="L7" s="322"/>
      <c r="M7" s="322"/>
      <c r="N7" s="322"/>
      <c r="O7" s="323"/>
    </row>
    <row r="8" spans="2:16" ht="24" customHeight="1" x14ac:dyDescent="0.25">
      <c r="B8" s="315"/>
      <c r="C8" s="324">
        <f>+C7+1</f>
        <v>3</v>
      </c>
      <c r="D8" s="326" t="s">
        <v>447</v>
      </c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8"/>
    </row>
    <row r="9" spans="2:16" ht="21.75" customHeight="1" thickBot="1" x14ac:dyDescent="0.3">
      <c r="B9" s="315"/>
      <c r="C9" s="325"/>
      <c r="D9" s="329" t="s">
        <v>448</v>
      </c>
      <c r="E9" s="330"/>
      <c r="F9" s="330"/>
      <c r="G9" s="330"/>
      <c r="H9" s="330"/>
      <c r="I9" s="330"/>
      <c r="J9" s="330"/>
      <c r="K9" s="330"/>
      <c r="L9" s="330"/>
      <c r="M9" s="330"/>
      <c r="N9" s="330" t="s">
        <v>449</v>
      </c>
      <c r="O9" s="331"/>
    </row>
    <row r="10" spans="2:16" ht="26.25" customHeight="1" thickBot="1" x14ac:dyDescent="0.3">
      <c r="B10" s="316"/>
      <c r="C10" s="42">
        <f>+C8+1</f>
        <v>4</v>
      </c>
      <c r="D10" s="332" t="s">
        <v>450</v>
      </c>
      <c r="E10" s="333"/>
      <c r="F10" s="333"/>
      <c r="G10" s="334" t="s">
        <v>451</v>
      </c>
      <c r="H10" s="335"/>
      <c r="I10" s="335"/>
      <c r="J10" s="335"/>
      <c r="K10" s="336"/>
      <c r="L10" s="43" t="s">
        <v>452</v>
      </c>
      <c r="M10" s="44"/>
      <c r="N10" s="45"/>
      <c r="O10" s="46"/>
    </row>
    <row r="11" spans="2:16" x14ac:dyDescent="0.25">
      <c r="B11" s="255" t="s">
        <v>453</v>
      </c>
      <c r="C11" s="47">
        <v>8</v>
      </c>
      <c r="D11" s="337" t="s">
        <v>454</v>
      </c>
      <c r="E11" s="190"/>
      <c r="F11" s="190"/>
      <c r="G11" s="190"/>
      <c r="H11" s="190"/>
      <c r="I11" s="190"/>
      <c r="J11" s="190"/>
      <c r="K11" s="190"/>
      <c r="L11" s="190"/>
      <c r="M11" s="191"/>
      <c r="N11" s="338">
        <v>0</v>
      </c>
      <c r="O11" s="339"/>
      <c r="P11" s="48"/>
    </row>
    <row r="12" spans="2:16" x14ac:dyDescent="0.25">
      <c r="B12" s="256"/>
      <c r="C12" s="50">
        <f t="shared" ref="C12:C19" si="0">+C11+1</f>
        <v>9</v>
      </c>
      <c r="D12" s="340" t="s">
        <v>455</v>
      </c>
      <c r="E12" s="153"/>
      <c r="F12" s="153"/>
      <c r="G12" s="153"/>
      <c r="H12" s="153"/>
      <c r="I12" s="153"/>
      <c r="J12" s="153"/>
      <c r="K12" s="153"/>
      <c r="L12" s="153"/>
      <c r="M12" s="154"/>
      <c r="N12" s="341">
        <v>0</v>
      </c>
      <c r="O12" s="342"/>
    </row>
    <row r="13" spans="2:16" x14ac:dyDescent="0.25">
      <c r="B13" s="256"/>
      <c r="C13" s="110">
        <f t="shared" si="0"/>
        <v>10</v>
      </c>
      <c r="D13" s="296" t="s">
        <v>456</v>
      </c>
      <c r="E13" s="212"/>
      <c r="F13" s="212"/>
      <c r="G13" s="212"/>
      <c r="H13" s="212"/>
      <c r="I13" s="212"/>
      <c r="J13" s="212"/>
      <c r="K13" s="212"/>
      <c r="L13" s="212"/>
      <c r="M13" s="213"/>
      <c r="N13" s="297">
        <f>+N11-N12</f>
        <v>0</v>
      </c>
      <c r="O13" s="298"/>
      <c r="P13" s="49"/>
    </row>
    <row r="14" spans="2:16" x14ac:dyDescent="0.25">
      <c r="B14" s="256"/>
      <c r="C14" s="50">
        <f t="shared" si="0"/>
        <v>11</v>
      </c>
      <c r="D14" s="286" t="s">
        <v>457</v>
      </c>
      <c r="E14" s="287"/>
      <c r="F14" s="287"/>
      <c r="G14" s="287"/>
      <c r="H14" s="287"/>
      <c r="I14" s="287"/>
      <c r="J14" s="287"/>
      <c r="K14" s="287"/>
      <c r="L14" s="287"/>
      <c r="M14" s="288"/>
      <c r="N14" s="289">
        <v>0</v>
      </c>
      <c r="O14" s="290"/>
    </row>
    <row r="15" spans="2:16" x14ac:dyDescent="0.25">
      <c r="B15" s="256"/>
      <c r="C15" s="50">
        <f t="shared" si="0"/>
        <v>12</v>
      </c>
      <c r="D15" s="286" t="s">
        <v>458</v>
      </c>
      <c r="E15" s="287"/>
      <c r="F15" s="287"/>
      <c r="G15" s="287"/>
      <c r="H15" s="287"/>
      <c r="I15" s="287"/>
      <c r="J15" s="287"/>
      <c r="K15" s="287"/>
      <c r="L15" s="287"/>
      <c r="M15" s="288"/>
      <c r="N15" s="289">
        <v>0</v>
      </c>
      <c r="O15" s="290"/>
      <c r="P15" s="67"/>
    </row>
    <row r="16" spans="2:16" x14ac:dyDescent="0.25">
      <c r="B16" s="256"/>
      <c r="C16" s="50">
        <f t="shared" si="0"/>
        <v>13</v>
      </c>
      <c r="D16" s="286" t="s">
        <v>459</v>
      </c>
      <c r="E16" s="287"/>
      <c r="F16" s="287"/>
      <c r="G16" s="287"/>
      <c r="H16" s="287"/>
      <c r="I16" s="287"/>
      <c r="J16" s="287"/>
      <c r="K16" s="287"/>
      <c r="L16" s="287"/>
      <c r="M16" s="288"/>
      <c r="N16" s="343">
        <v>0</v>
      </c>
      <c r="O16" s="344"/>
    </row>
    <row r="17" spans="2:16" x14ac:dyDescent="0.25">
      <c r="B17" s="256"/>
      <c r="C17" s="50">
        <f t="shared" si="0"/>
        <v>14</v>
      </c>
      <c r="D17" s="286" t="s">
        <v>460</v>
      </c>
      <c r="E17" s="287"/>
      <c r="F17" s="287"/>
      <c r="G17" s="287"/>
      <c r="H17" s="287"/>
      <c r="I17" s="287"/>
      <c r="J17" s="287"/>
      <c r="K17" s="287"/>
      <c r="L17" s="287"/>
      <c r="M17" s="288"/>
      <c r="N17" s="289">
        <v>0</v>
      </c>
      <c r="O17" s="290"/>
    </row>
    <row r="18" spans="2:16" ht="16.5" thickBot="1" x14ac:dyDescent="0.3">
      <c r="B18" s="256"/>
      <c r="C18" s="51">
        <f t="shared" si="0"/>
        <v>15</v>
      </c>
      <c r="D18" s="291" t="s">
        <v>461</v>
      </c>
      <c r="E18" s="292"/>
      <c r="F18" s="292"/>
      <c r="G18" s="292"/>
      <c r="H18" s="292"/>
      <c r="I18" s="292"/>
      <c r="J18" s="292"/>
      <c r="K18" s="292"/>
      <c r="L18" s="292"/>
      <c r="M18" s="293"/>
      <c r="N18" s="294">
        <v>0</v>
      </c>
      <c r="O18" s="295"/>
    </row>
    <row r="19" spans="2:16" ht="16.5" thickBot="1" x14ac:dyDescent="0.3">
      <c r="B19" s="258"/>
      <c r="C19" s="111">
        <f t="shared" si="0"/>
        <v>16</v>
      </c>
      <c r="D19" s="250" t="s">
        <v>462</v>
      </c>
      <c r="E19" s="251"/>
      <c r="F19" s="251"/>
      <c r="G19" s="251"/>
      <c r="H19" s="251"/>
      <c r="I19" s="251"/>
      <c r="J19" s="251"/>
      <c r="K19" s="251"/>
      <c r="L19" s="251"/>
      <c r="M19" s="252"/>
      <c r="N19" s="253">
        <f>+N13-N14-N15-N16-N17-N18</f>
        <v>0</v>
      </c>
      <c r="O19" s="254"/>
    </row>
    <row r="20" spans="2:16" ht="16.5" thickBot="1" x14ac:dyDescent="0.3">
      <c r="B20" s="255" t="s">
        <v>463</v>
      </c>
      <c r="C20" s="259" t="s">
        <v>464</v>
      </c>
      <c r="D20" s="260"/>
      <c r="E20" s="260"/>
      <c r="F20" s="260"/>
      <c r="G20" s="52" t="s">
        <v>465</v>
      </c>
      <c r="H20" s="260" t="s">
        <v>466</v>
      </c>
      <c r="I20" s="260"/>
      <c r="J20" s="260" t="s">
        <v>467</v>
      </c>
      <c r="K20" s="260"/>
      <c r="L20" s="260"/>
      <c r="M20" s="261"/>
      <c r="N20" s="262" t="s">
        <v>468</v>
      </c>
      <c r="O20" s="263"/>
      <c r="P20" s="60"/>
    </row>
    <row r="21" spans="2:16" x14ac:dyDescent="0.25">
      <c r="B21" s="256"/>
      <c r="C21" s="264" t="s">
        <v>469</v>
      </c>
      <c r="D21" s="265"/>
      <c r="E21" s="265"/>
      <c r="F21" s="265"/>
      <c r="G21" s="53">
        <v>6201</v>
      </c>
      <c r="H21" s="266">
        <f>+N19</f>
        <v>0</v>
      </c>
      <c r="I21" s="267"/>
      <c r="J21" s="267">
        <v>9.66</v>
      </c>
      <c r="K21" s="267"/>
      <c r="L21" s="267"/>
      <c r="M21" s="268"/>
      <c r="N21" s="269">
        <f>+H21/1000*J21</f>
        <v>0</v>
      </c>
      <c r="O21" s="270"/>
    </row>
    <row r="22" spans="2:16" x14ac:dyDescent="0.25">
      <c r="B22" s="256"/>
      <c r="C22" s="271" t="s">
        <v>470</v>
      </c>
      <c r="D22" s="141"/>
      <c r="E22" s="141"/>
      <c r="F22" s="141"/>
      <c r="G22" s="54"/>
      <c r="H22" s="272"/>
      <c r="I22" s="272"/>
      <c r="J22" s="273"/>
      <c r="K22" s="273"/>
      <c r="L22" s="273"/>
      <c r="M22" s="274"/>
      <c r="N22" s="275"/>
      <c r="O22" s="276"/>
    </row>
    <row r="23" spans="2:16" x14ac:dyDescent="0.25">
      <c r="B23" s="256"/>
      <c r="C23" s="271" t="s">
        <v>471</v>
      </c>
      <c r="D23" s="141"/>
      <c r="E23" s="141"/>
      <c r="F23" s="141"/>
      <c r="G23" s="54"/>
      <c r="H23" s="272"/>
      <c r="I23" s="272"/>
      <c r="J23" s="273"/>
      <c r="K23" s="273"/>
      <c r="L23" s="273"/>
      <c r="M23" s="274"/>
      <c r="N23" s="275"/>
      <c r="O23" s="276"/>
    </row>
    <row r="24" spans="2:16" ht="16.5" thickBot="1" x14ac:dyDescent="0.3">
      <c r="B24" s="256"/>
      <c r="C24" s="277" t="s">
        <v>472</v>
      </c>
      <c r="D24" s="278"/>
      <c r="E24" s="279"/>
      <c r="F24" s="280" t="s">
        <v>473</v>
      </c>
      <c r="G24" s="279"/>
      <c r="H24" s="281"/>
      <c r="I24" s="281"/>
      <c r="J24" s="282" t="s">
        <v>474</v>
      </c>
      <c r="K24" s="282"/>
      <c r="L24" s="282"/>
      <c r="M24" s="283"/>
      <c r="N24" s="284"/>
      <c r="O24" s="285"/>
    </row>
    <row r="25" spans="2:16" ht="16.5" thickBot="1" x14ac:dyDescent="0.3">
      <c r="B25" s="256"/>
      <c r="C25" s="227" t="s">
        <v>475</v>
      </c>
      <c r="D25" s="228"/>
      <c r="E25" s="228"/>
      <c r="F25" s="228"/>
      <c r="G25" s="229"/>
      <c r="H25" s="230"/>
      <c r="I25" s="231"/>
      <c r="J25" s="232" t="s">
        <v>476</v>
      </c>
      <c r="K25" s="233"/>
      <c r="L25" s="233"/>
      <c r="M25" s="234"/>
      <c r="N25" s="235">
        <f>+N21</f>
        <v>0</v>
      </c>
      <c r="O25" s="231"/>
    </row>
    <row r="26" spans="2:16" ht="16.5" thickBot="1" x14ac:dyDescent="0.3">
      <c r="B26" s="256"/>
      <c r="C26" s="236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8"/>
    </row>
    <row r="27" spans="2:16" ht="16.5" thickBot="1" x14ac:dyDescent="0.3">
      <c r="B27" s="257"/>
      <c r="C27" s="55">
        <v>18</v>
      </c>
      <c r="D27" s="239" t="s">
        <v>477</v>
      </c>
      <c r="E27" s="240"/>
      <c r="F27" s="240"/>
      <c r="G27" s="240"/>
      <c r="H27" s="240"/>
      <c r="I27" s="241"/>
      <c r="J27" s="242" t="s">
        <v>478</v>
      </c>
      <c r="K27" s="243"/>
      <c r="L27" s="243"/>
      <c r="M27" s="244"/>
      <c r="N27" s="245"/>
      <c r="O27" s="246"/>
    </row>
    <row r="28" spans="2:16" ht="16.5" thickBot="1" x14ac:dyDescent="0.3">
      <c r="B28" s="258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9"/>
    </row>
    <row r="29" spans="2:16" x14ac:dyDescent="0.25">
      <c r="B29" s="204" t="s">
        <v>479</v>
      </c>
      <c r="C29" s="40">
        <v>20</v>
      </c>
      <c r="D29" s="189" t="s">
        <v>480</v>
      </c>
      <c r="E29" s="190"/>
      <c r="F29" s="190"/>
      <c r="G29" s="190"/>
      <c r="H29" s="190"/>
      <c r="I29" s="190"/>
      <c r="J29" s="190"/>
      <c r="K29" s="190"/>
      <c r="L29" s="190"/>
      <c r="M29" s="191"/>
      <c r="N29" s="207">
        <f>+N25</f>
        <v>0</v>
      </c>
      <c r="O29" s="208"/>
    </row>
    <row r="30" spans="2:16" x14ac:dyDescent="0.25">
      <c r="B30" s="205"/>
      <c r="C30" s="56">
        <f t="shared" ref="C30:C48" si="1">+C29+1</f>
        <v>21</v>
      </c>
      <c r="D30" s="157" t="s">
        <v>481</v>
      </c>
      <c r="E30" s="158"/>
      <c r="F30" s="158"/>
      <c r="G30" s="158"/>
      <c r="H30" s="158"/>
      <c r="I30" s="158"/>
      <c r="J30" s="158"/>
      <c r="K30" s="158"/>
      <c r="L30" s="158"/>
      <c r="M30" s="159"/>
      <c r="N30" s="209">
        <v>0</v>
      </c>
      <c r="O30" s="210"/>
    </row>
    <row r="31" spans="2:16" x14ac:dyDescent="0.25">
      <c r="B31" s="205"/>
      <c r="C31" s="56">
        <f t="shared" si="1"/>
        <v>22</v>
      </c>
      <c r="D31" s="157" t="s">
        <v>482</v>
      </c>
      <c r="E31" s="158"/>
      <c r="F31" s="158"/>
      <c r="G31" s="158"/>
      <c r="H31" s="158"/>
      <c r="I31" s="158"/>
      <c r="J31" s="158"/>
      <c r="K31" s="158"/>
      <c r="L31" s="158"/>
      <c r="M31" s="159"/>
      <c r="N31" s="218">
        <v>0</v>
      </c>
      <c r="O31" s="219"/>
    </row>
    <row r="32" spans="2:16" x14ac:dyDescent="0.25">
      <c r="B32" s="205"/>
      <c r="C32" s="56">
        <f t="shared" si="1"/>
        <v>23</v>
      </c>
      <c r="D32" s="157" t="s">
        <v>483</v>
      </c>
      <c r="E32" s="158"/>
      <c r="F32" s="158"/>
      <c r="G32" s="158"/>
      <c r="H32" s="158"/>
      <c r="I32" s="158"/>
      <c r="J32" s="158"/>
      <c r="K32" s="158"/>
      <c r="L32" s="158"/>
      <c r="M32" s="159"/>
      <c r="N32" s="209">
        <v>0</v>
      </c>
      <c r="O32" s="210"/>
    </row>
    <row r="33" spans="2:16" ht="16.5" thickBot="1" x14ac:dyDescent="0.3">
      <c r="B33" s="205"/>
      <c r="C33" s="41">
        <f t="shared" si="1"/>
        <v>24</v>
      </c>
      <c r="D33" s="157" t="s">
        <v>484</v>
      </c>
      <c r="E33" s="158"/>
      <c r="F33" s="158"/>
      <c r="G33" s="158"/>
      <c r="H33" s="158"/>
      <c r="I33" s="158"/>
      <c r="J33" s="158"/>
      <c r="K33" s="158"/>
      <c r="L33" s="158"/>
      <c r="M33" s="159"/>
      <c r="N33" s="209">
        <v>0</v>
      </c>
      <c r="O33" s="210"/>
    </row>
    <row r="34" spans="2:16" ht="19.5" thickBot="1" x14ac:dyDescent="0.35">
      <c r="B34" s="205"/>
      <c r="C34" s="112">
        <f t="shared" si="1"/>
        <v>25</v>
      </c>
      <c r="D34" s="211" t="s">
        <v>485</v>
      </c>
      <c r="E34" s="212"/>
      <c r="F34" s="212"/>
      <c r="G34" s="212"/>
      <c r="H34" s="212"/>
      <c r="I34" s="212"/>
      <c r="J34" s="212"/>
      <c r="K34" s="212"/>
      <c r="L34" s="212"/>
      <c r="M34" s="213"/>
      <c r="N34" s="214">
        <f>+N29</f>
        <v>0</v>
      </c>
      <c r="O34" s="215"/>
    </row>
    <row r="35" spans="2:16" x14ac:dyDescent="0.25">
      <c r="B35" s="205"/>
      <c r="C35" s="57">
        <f t="shared" si="1"/>
        <v>26</v>
      </c>
      <c r="D35" s="152" t="s">
        <v>486</v>
      </c>
      <c r="E35" s="153"/>
      <c r="F35" s="153"/>
      <c r="G35" s="153"/>
      <c r="H35" s="153"/>
      <c r="I35" s="153"/>
      <c r="J35" s="153"/>
      <c r="K35" s="153"/>
      <c r="L35" s="153"/>
      <c r="M35" s="154"/>
      <c r="N35" s="155"/>
      <c r="O35" s="156"/>
    </row>
    <row r="36" spans="2:16" x14ac:dyDescent="0.25">
      <c r="B36" s="205"/>
      <c r="C36" s="56">
        <f t="shared" si="1"/>
        <v>27</v>
      </c>
      <c r="D36" s="152" t="s">
        <v>487</v>
      </c>
      <c r="E36" s="153"/>
      <c r="F36" s="153"/>
      <c r="G36" s="153"/>
      <c r="H36" s="153"/>
      <c r="I36" s="153"/>
      <c r="J36" s="153"/>
      <c r="K36" s="153"/>
      <c r="L36" s="153"/>
      <c r="M36" s="154"/>
      <c r="N36" s="216">
        <v>0</v>
      </c>
      <c r="O36" s="217"/>
    </row>
    <row r="37" spans="2:16" x14ac:dyDescent="0.25">
      <c r="B37" s="205"/>
      <c r="C37" s="56">
        <f t="shared" si="1"/>
        <v>28</v>
      </c>
      <c r="D37" s="152" t="s">
        <v>488</v>
      </c>
      <c r="E37" s="153"/>
      <c r="F37" s="153"/>
      <c r="G37" s="153"/>
      <c r="H37" s="153"/>
      <c r="I37" s="153"/>
      <c r="J37" s="153"/>
      <c r="K37" s="153"/>
      <c r="L37" s="153"/>
      <c r="M37" s="154"/>
      <c r="N37" s="155"/>
      <c r="O37" s="156"/>
    </row>
    <row r="38" spans="2:16" x14ac:dyDescent="0.25">
      <c r="B38" s="205"/>
      <c r="C38" s="56">
        <f t="shared" si="1"/>
        <v>29</v>
      </c>
      <c r="D38" s="152" t="s">
        <v>489</v>
      </c>
      <c r="E38" s="153"/>
      <c r="F38" s="153"/>
      <c r="G38" s="153"/>
      <c r="H38" s="153"/>
      <c r="I38" s="153"/>
      <c r="J38" s="153"/>
      <c r="K38" s="153"/>
      <c r="L38" s="153"/>
      <c r="M38" s="154"/>
      <c r="N38" s="155"/>
      <c r="O38" s="156"/>
    </row>
    <row r="39" spans="2:16" x14ac:dyDescent="0.25">
      <c r="B39" s="205"/>
      <c r="C39" s="56">
        <f t="shared" si="1"/>
        <v>30</v>
      </c>
      <c r="D39" s="157" t="s">
        <v>490</v>
      </c>
      <c r="E39" s="158"/>
      <c r="F39" s="158"/>
      <c r="G39" s="158"/>
      <c r="H39" s="158"/>
      <c r="I39" s="158"/>
      <c r="J39" s="158"/>
      <c r="K39" s="158"/>
      <c r="L39" s="158"/>
      <c r="M39" s="159"/>
      <c r="N39" s="155"/>
      <c r="O39" s="156"/>
    </row>
    <row r="40" spans="2:16" x14ac:dyDescent="0.25">
      <c r="B40" s="205"/>
      <c r="C40" s="56">
        <f t="shared" si="1"/>
        <v>31</v>
      </c>
      <c r="D40" s="157" t="s">
        <v>491</v>
      </c>
      <c r="E40" s="158"/>
      <c r="F40" s="158"/>
      <c r="G40" s="158"/>
      <c r="H40" s="158"/>
      <c r="I40" s="158"/>
      <c r="J40" s="158"/>
      <c r="K40" s="158"/>
      <c r="L40" s="158"/>
      <c r="M40" s="159"/>
      <c r="N40" s="155"/>
      <c r="O40" s="156"/>
    </row>
    <row r="41" spans="2:16" ht="16.5" thickBot="1" x14ac:dyDescent="0.3">
      <c r="B41" s="205"/>
      <c r="C41" s="56">
        <f t="shared" si="1"/>
        <v>32</v>
      </c>
      <c r="D41" s="157" t="s">
        <v>492</v>
      </c>
      <c r="E41" s="158"/>
      <c r="F41" s="158"/>
      <c r="G41" s="158"/>
      <c r="H41" s="158"/>
      <c r="I41" s="158"/>
      <c r="J41" s="158"/>
      <c r="K41" s="158"/>
      <c r="L41" s="158"/>
      <c r="M41" s="159"/>
      <c r="N41" s="220"/>
      <c r="O41" s="221"/>
    </row>
    <row r="42" spans="2:16" ht="16.5" thickBot="1" x14ac:dyDescent="0.3">
      <c r="B42" s="205"/>
      <c r="C42" s="58" t="s">
        <v>493</v>
      </c>
      <c r="D42" s="59" t="s">
        <v>494</v>
      </c>
      <c r="E42" s="59"/>
      <c r="F42" s="59"/>
      <c r="G42" s="59"/>
      <c r="H42" s="59"/>
      <c r="I42" s="59"/>
      <c r="J42" s="59"/>
      <c r="K42" s="59"/>
      <c r="L42" s="59"/>
      <c r="M42" s="59"/>
      <c r="N42" s="222">
        <v>35.549999999999997</v>
      </c>
      <c r="O42" s="223"/>
      <c r="P42" s="60"/>
    </row>
    <row r="43" spans="2:16" ht="18.75" thickBot="1" x14ac:dyDescent="0.3">
      <c r="B43" s="205"/>
      <c r="C43" s="112">
        <f>+C41+1</f>
        <v>33</v>
      </c>
      <c r="D43" s="224" t="s">
        <v>495</v>
      </c>
      <c r="E43" s="224"/>
      <c r="F43" s="224"/>
      <c r="G43" s="224"/>
      <c r="H43" s="224"/>
      <c r="I43" s="224"/>
      <c r="J43" s="224"/>
      <c r="K43" s="224"/>
      <c r="L43" s="224"/>
      <c r="M43" s="224"/>
      <c r="N43" s="225">
        <v>0</v>
      </c>
      <c r="O43" s="226"/>
    </row>
    <row r="44" spans="2:16" ht="16.5" thickBot="1" x14ac:dyDescent="0.3">
      <c r="B44" s="206"/>
      <c r="C44" s="112">
        <f t="shared" si="1"/>
        <v>34</v>
      </c>
      <c r="D44" s="184" t="s">
        <v>496</v>
      </c>
      <c r="E44" s="184"/>
      <c r="F44" s="184"/>
      <c r="G44" s="184"/>
      <c r="H44" s="184"/>
      <c r="I44" s="184"/>
      <c r="J44" s="184"/>
      <c r="K44" s="184"/>
      <c r="L44" s="184"/>
      <c r="M44" s="184"/>
      <c r="N44" s="185">
        <v>0</v>
      </c>
      <c r="O44" s="186"/>
    </row>
    <row r="45" spans="2:16" x14ac:dyDescent="0.25">
      <c r="B45" s="187" t="s">
        <v>497</v>
      </c>
      <c r="C45" s="40">
        <f t="shared" si="1"/>
        <v>35</v>
      </c>
      <c r="D45" s="189" t="s">
        <v>498</v>
      </c>
      <c r="E45" s="190"/>
      <c r="F45" s="190"/>
      <c r="G45" s="190"/>
      <c r="H45" s="190"/>
      <c r="I45" s="190"/>
      <c r="J45" s="190"/>
      <c r="K45" s="190"/>
      <c r="L45" s="190"/>
      <c r="M45" s="191"/>
      <c r="N45" s="192">
        <f>+N43</f>
        <v>0</v>
      </c>
      <c r="O45" s="193"/>
    </row>
    <row r="46" spans="2:16" x14ac:dyDescent="0.25">
      <c r="B46" s="188"/>
      <c r="C46" s="56">
        <f t="shared" si="1"/>
        <v>36</v>
      </c>
      <c r="D46" s="194" t="s">
        <v>499</v>
      </c>
      <c r="E46" s="195"/>
      <c r="F46" s="195"/>
      <c r="G46" s="195"/>
      <c r="H46" s="195"/>
      <c r="I46" s="195"/>
      <c r="J46" s="195"/>
      <c r="K46" s="195"/>
      <c r="L46" s="195"/>
      <c r="M46" s="196"/>
      <c r="N46" s="197">
        <v>0</v>
      </c>
      <c r="O46" s="198"/>
    </row>
    <row r="47" spans="2:16" ht="16.5" thickBot="1" x14ac:dyDescent="0.3">
      <c r="B47" s="188"/>
      <c r="C47" s="41">
        <f t="shared" si="1"/>
        <v>37</v>
      </c>
      <c r="D47" s="199" t="s">
        <v>500</v>
      </c>
      <c r="E47" s="200"/>
      <c r="F47" s="200"/>
      <c r="G47" s="200"/>
      <c r="H47" s="200"/>
      <c r="I47" s="200"/>
      <c r="J47" s="200"/>
      <c r="K47" s="200"/>
      <c r="L47" s="200"/>
      <c r="M47" s="201"/>
      <c r="N47" s="202">
        <v>0</v>
      </c>
      <c r="O47" s="203"/>
    </row>
    <row r="48" spans="2:16" ht="16.5" thickBot="1" x14ac:dyDescent="0.3">
      <c r="B48" s="188"/>
      <c r="C48" s="112">
        <f t="shared" si="1"/>
        <v>38</v>
      </c>
      <c r="D48" s="184" t="s">
        <v>501</v>
      </c>
      <c r="E48" s="184"/>
      <c r="F48" s="184"/>
      <c r="G48" s="184"/>
      <c r="H48" s="184"/>
      <c r="I48" s="184"/>
      <c r="J48" s="184"/>
      <c r="K48" s="184"/>
      <c r="L48" s="184"/>
      <c r="M48" s="184"/>
      <c r="N48" s="160">
        <f>+N45</f>
        <v>0</v>
      </c>
      <c r="O48" s="161"/>
    </row>
    <row r="49" spans="2:15" ht="16.5" thickBot="1" x14ac:dyDescent="0.3">
      <c r="B49" s="162" t="s">
        <v>502</v>
      </c>
      <c r="C49" s="163"/>
      <c r="D49" s="164"/>
      <c r="E49" s="165"/>
      <c r="F49" s="171" t="s">
        <v>503</v>
      </c>
      <c r="G49" s="172"/>
      <c r="H49" s="172"/>
      <c r="I49" s="172"/>
      <c r="J49" s="172"/>
      <c r="K49" s="172"/>
      <c r="L49" s="172"/>
      <c r="M49" s="173"/>
      <c r="N49" s="174">
        <v>0</v>
      </c>
      <c r="O49" s="175"/>
    </row>
    <row r="50" spans="2:15" ht="16.5" thickBot="1" x14ac:dyDescent="0.3">
      <c r="B50" s="166"/>
      <c r="C50" s="163"/>
      <c r="D50" s="163"/>
      <c r="E50" s="167"/>
      <c r="F50" s="176" t="s">
        <v>504</v>
      </c>
      <c r="G50" s="177"/>
      <c r="H50" s="177"/>
      <c r="I50" s="177"/>
      <c r="J50" s="177"/>
      <c r="K50" s="177"/>
      <c r="L50" s="177"/>
      <c r="M50" s="178"/>
      <c r="N50" s="179"/>
      <c r="O50" s="180"/>
    </row>
    <row r="51" spans="2:15" ht="16.5" thickBot="1" x14ac:dyDescent="0.3">
      <c r="B51" s="168"/>
      <c r="C51" s="169"/>
      <c r="D51" s="169"/>
      <c r="E51" s="170"/>
      <c r="F51" s="181" t="s">
        <v>505</v>
      </c>
      <c r="G51" s="182"/>
      <c r="H51" s="182"/>
      <c r="I51" s="182"/>
      <c r="J51" s="182"/>
      <c r="K51" s="182"/>
      <c r="L51" s="182"/>
      <c r="M51" s="182"/>
      <c r="N51" s="182"/>
      <c r="O51" s="183"/>
    </row>
    <row r="52" spans="2:15" x14ac:dyDescent="0.25">
      <c r="B52" s="132" t="s">
        <v>506</v>
      </c>
      <c r="C52" s="135" t="s">
        <v>507</v>
      </c>
      <c r="D52" s="136"/>
      <c r="E52" s="136"/>
      <c r="F52" s="136"/>
      <c r="G52" s="136"/>
      <c r="H52" s="136"/>
      <c r="I52" s="136"/>
      <c r="J52" s="137" t="s">
        <v>508</v>
      </c>
      <c r="K52" s="138"/>
      <c r="L52" s="138"/>
      <c r="M52" s="138"/>
      <c r="N52" s="138"/>
      <c r="O52" s="139"/>
    </row>
    <row r="53" spans="2:15" x14ac:dyDescent="0.25">
      <c r="B53" s="133"/>
      <c r="C53" s="140" t="s">
        <v>509</v>
      </c>
      <c r="D53" s="141"/>
      <c r="E53" s="141"/>
      <c r="F53" s="141"/>
      <c r="G53" s="141"/>
      <c r="H53" s="141"/>
      <c r="I53" s="141"/>
      <c r="J53" s="142" t="s">
        <v>510</v>
      </c>
      <c r="K53" s="143"/>
      <c r="L53" s="143"/>
      <c r="M53" s="143"/>
      <c r="N53" s="143"/>
      <c r="O53" s="144"/>
    </row>
    <row r="54" spans="2:15" ht="16.5" thickBot="1" x14ac:dyDescent="0.3">
      <c r="B54" s="134"/>
      <c r="C54" s="145" t="s">
        <v>511</v>
      </c>
      <c r="D54" s="146"/>
      <c r="E54" s="146"/>
      <c r="F54" s="146"/>
      <c r="G54" s="146"/>
      <c r="H54" s="146"/>
      <c r="I54" s="146"/>
      <c r="J54" s="147" t="s">
        <v>512</v>
      </c>
      <c r="K54" s="148"/>
      <c r="L54" s="148"/>
      <c r="M54" s="148"/>
      <c r="N54" s="148"/>
      <c r="O54" s="149"/>
    </row>
    <row r="55" spans="2:15" ht="39.75" customHeight="1" thickBot="1" x14ac:dyDescent="0.3">
      <c r="B55" s="129" t="s">
        <v>513</v>
      </c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1"/>
    </row>
    <row r="56" spans="2:15" ht="120" customHeight="1" thickBot="1" x14ac:dyDescent="0.3">
      <c r="B56" s="61"/>
      <c r="C56" s="62"/>
      <c r="D56" s="62"/>
      <c r="E56" s="62"/>
      <c r="F56" s="62"/>
      <c r="G56" s="62" t="s">
        <v>514</v>
      </c>
      <c r="H56" s="63"/>
      <c r="I56" s="150" t="s">
        <v>515</v>
      </c>
      <c r="J56" s="151"/>
      <c r="K56" s="151"/>
      <c r="L56" s="116"/>
      <c r="M56" s="116"/>
      <c r="N56" s="116"/>
      <c r="O56" s="117"/>
    </row>
    <row r="57" spans="2:15" x14ac:dyDescent="0.25">
      <c r="B57" s="64"/>
      <c r="C57" s="64"/>
      <c r="D57" s="64"/>
      <c r="E57" s="64"/>
      <c r="F57" s="64"/>
      <c r="G57" s="64"/>
      <c r="H57" s="64"/>
      <c r="I57" s="64"/>
      <c r="J57" s="64"/>
      <c r="K57" s="300" t="s">
        <v>834</v>
      </c>
      <c r="L57" s="300"/>
      <c r="M57" s="300"/>
      <c r="N57" s="300"/>
      <c r="O57" s="300"/>
    </row>
    <row r="58" spans="2:15" x14ac:dyDescent="0.25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</row>
  </sheetData>
  <mergeCells count="122">
    <mergeCell ref="K57:O57"/>
    <mergeCell ref="D2:L3"/>
    <mergeCell ref="M2:O3"/>
    <mergeCell ref="B4:F4"/>
    <mergeCell ref="G4:J4"/>
    <mergeCell ref="B5:O5"/>
    <mergeCell ref="B6:B10"/>
    <mergeCell ref="D6:O6"/>
    <mergeCell ref="D7:G7"/>
    <mergeCell ref="H7:O7"/>
    <mergeCell ref="C8:C9"/>
    <mergeCell ref="D8:O8"/>
    <mergeCell ref="D9:M9"/>
    <mergeCell ref="N9:O9"/>
    <mergeCell ref="D10:F10"/>
    <mergeCell ref="G10:K10"/>
    <mergeCell ref="B11:B19"/>
    <mergeCell ref="D11:M11"/>
    <mergeCell ref="N11:O11"/>
    <mergeCell ref="D12:M12"/>
    <mergeCell ref="N12:O12"/>
    <mergeCell ref="D16:M16"/>
    <mergeCell ref="N16:O16"/>
    <mergeCell ref="D17:M17"/>
    <mergeCell ref="N17:O17"/>
    <mergeCell ref="D18:M18"/>
    <mergeCell ref="N18:O18"/>
    <mergeCell ref="D13:M13"/>
    <mergeCell ref="N13:O13"/>
    <mergeCell ref="D14:M14"/>
    <mergeCell ref="N14:O14"/>
    <mergeCell ref="D15:M15"/>
    <mergeCell ref="N15:O15"/>
    <mergeCell ref="D19:M19"/>
    <mergeCell ref="N19:O19"/>
    <mergeCell ref="B20:B28"/>
    <mergeCell ref="C20:F20"/>
    <mergeCell ref="H20:I20"/>
    <mergeCell ref="J20:M20"/>
    <mergeCell ref="N20:O20"/>
    <mergeCell ref="C21:F21"/>
    <mergeCell ref="H21:I21"/>
    <mergeCell ref="J21:M21"/>
    <mergeCell ref="N21:O21"/>
    <mergeCell ref="C22:F22"/>
    <mergeCell ref="H22:I22"/>
    <mergeCell ref="J22:M22"/>
    <mergeCell ref="N22:O22"/>
    <mergeCell ref="C23:F23"/>
    <mergeCell ref="H23:I23"/>
    <mergeCell ref="J23:M23"/>
    <mergeCell ref="N23:O23"/>
    <mergeCell ref="C24:E24"/>
    <mergeCell ref="F24:G24"/>
    <mergeCell ref="H24:I24"/>
    <mergeCell ref="J24:M24"/>
    <mergeCell ref="N24:O24"/>
    <mergeCell ref="D40:M40"/>
    <mergeCell ref="N40:O40"/>
    <mergeCell ref="D41:M41"/>
    <mergeCell ref="N41:O41"/>
    <mergeCell ref="N42:O42"/>
    <mergeCell ref="D43:M43"/>
    <mergeCell ref="N43:O43"/>
    <mergeCell ref="C25:G25"/>
    <mergeCell ref="H25:I25"/>
    <mergeCell ref="J25:M25"/>
    <mergeCell ref="N25:O25"/>
    <mergeCell ref="C26:O26"/>
    <mergeCell ref="D27:I27"/>
    <mergeCell ref="J27:M27"/>
    <mergeCell ref="N27:O27"/>
    <mergeCell ref="C28:O28"/>
    <mergeCell ref="D29:M29"/>
    <mergeCell ref="N29:O29"/>
    <mergeCell ref="D30:M30"/>
    <mergeCell ref="N30:O30"/>
    <mergeCell ref="D34:M34"/>
    <mergeCell ref="N34:O34"/>
    <mergeCell ref="D35:M35"/>
    <mergeCell ref="N35:O35"/>
    <mergeCell ref="D36:M36"/>
    <mergeCell ref="N36:O36"/>
    <mergeCell ref="D31:M31"/>
    <mergeCell ref="N31:O31"/>
    <mergeCell ref="D32:M32"/>
    <mergeCell ref="N32:O32"/>
    <mergeCell ref="D33:M33"/>
    <mergeCell ref="N33:O33"/>
    <mergeCell ref="D37:M37"/>
    <mergeCell ref="N37:O37"/>
    <mergeCell ref="D38:M38"/>
    <mergeCell ref="N38:O38"/>
    <mergeCell ref="D39:M39"/>
    <mergeCell ref="N39:O39"/>
    <mergeCell ref="N48:O48"/>
    <mergeCell ref="B49:E51"/>
    <mergeCell ref="F49:M49"/>
    <mergeCell ref="N49:O49"/>
    <mergeCell ref="F50:M50"/>
    <mergeCell ref="N50:O50"/>
    <mergeCell ref="F51:O51"/>
    <mergeCell ref="D44:M44"/>
    <mergeCell ref="N44:O44"/>
    <mergeCell ref="B45:B48"/>
    <mergeCell ref="D45:M45"/>
    <mergeCell ref="N45:O45"/>
    <mergeCell ref="D46:M46"/>
    <mergeCell ref="N46:O46"/>
    <mergeCell ref="D47:M47"/>
    <mergeCell ref="N47:O47"/>
    <mergeCell ref="D48:M48"/>
    <mergeCell ref="B29:B44"/>
    <mergeCell ref="B55:O55"/>
    <mergeCell ref="B52:B54"/>
    <mergeCell ref="C52:I52"/>
    <mergeCell ref="J52:O52"/>
    <mergeCell ref="C53:I53"/>
    <mergeCell ref="J53:O53"/>
    <mergeCell ref="C54:I54"/>
    <mergeCell ref="J54:O54"/>
    <mergeCell ref="I56:K56"/>
  </mergeCells>
  <pageMargins left="0.7" right="0.7" top="0.75" bottom="0.75" header="0.3" footer="0.3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7</vt:i4>
      </vt:variant>
    </vt:vector>
  </HeadingPairs>
  <TitlesOfParts>
    <vt:vector size="22" baseType="lpstr">
      <vt:lpstr>01. 4135 X TERCERO.</vt:lpstr>
      <vt:lpstr>Hoja1</vt:lpstr>
      <vt:lpstr> 01. 4135 X TERCERO</vt:lpstr>
      <vt:lpstr>02. 4135 X CIUDAD</vt:lpstr>
      <vt:lpstr>03. ING NO OP</vt:lpstr>
      <vt:lpstr>03. ING NO OP.</vt:lpstr>
      <vt:lpstr>06. 241205</vt:lpstr>
      <vt:lpstr>BIM 1</vt:lpstr>
      <vt:lpstr>BIM 2</vt:lpstr>
      <vt:lpstr>BIM 3</vt:lpstr>
      <vt:lpstr>BIM 4</vt:lpstr>
      <vt:lpstr>BIM 5</vt:lpstr>
      <vt:lpstr>BIM 6</vt:lpstr>
      <vt:lpstr>ANUAL</vt:lpstr>
      <vt:lpstr>06. 241205.</vt:lpstr>
      <vt:lpstr>ANUAL!Área_de_impresión</vt:lpstr>
      <vt:lpstr>'BIM 1'!Área_de_impresión</vt:lpstr>
      <vt:lpstr>'BIM 2'!Área_de_impresión</vt:lpstr>
      <vt:lpstr>'BIM 3'!Área_de_impresión</vt:lpstr>
      <vt:lpstr>'BIM 4'!Área_de_impresión</vt:lpstr>
      <vt:lpstr>'BIM 5'!Área_de_impresión</vt:lpstr>
      <vt:lpstr>'BIM 6'!Área_de_impresión</vt:lpstr>
    </vt:vector>
  </TitlesOfParts>
  <Manager/>
  <Company>GrapeCity,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labcore labcoresoft</dc:creator>
  <cp:lastModifiedBy>Sie asesorias</cp:lastModifiedBy>
  <cp:lastPrinted>2025-02-14T04:09:36Z</cp:lastPrinted>
  <dcterms:created xsi:type="dcterms:W3CDTF">2024-04-16T16:49:21Z</dcterms:created>
  <dcterms:modified xsi:type="dcterms:W3CDTF">2025-07-01T21:20:28Z</dcterms:modified>
</cp:coreProperties>
</file>